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Auswertung" sheetId="1" r:id="rId1"/>
  </sheets>
  <definedNames>
    <definedName name="_xlnm._FilterDatabase" localSheetId="0" hidden="1">Auswertung!$A$2:$S$9</definedName>
    <definedName name="_xlnm.Print_Area" localSheetId="0">Auswertung!$A$1:$S$95</definedName>
  </definedNames>
  <calcPr calcId="145621"/>
</workbook>
</file>

<file path=xl/calcChain.xml><?xml version="1.0" encoding="utf-8"?>
<calcChain xmlns="http://schemas.openxmlformats.org/spreadsheetml/2006/main">
  <c r="O95" i="1" l="1"/>
  <c r="P95" i="1" s="1"/>
  <c r="L95" i="1"/>
  <c r="M95" i="1" s="1"/>
  <c r="J95" i="1"/>
  <c r="O94" i="1"/>
  <c r="P94" i="1" s="1"/>
  <c r="L94" i="1"/>
  <c r="M94" i="1" s="1"/>
  <c r="Q94" i="1" s="1"/>
  <c r="J94" i="1"/>
  <c r="O93" i="1"/>
  <c r="P93" i="1" s="1"/>
  <c r="L93" i="1"/>
  <c r="M93" i="1" s="1"/>
  <c r="J93" i="1"/>
  <c r="O92" i="1"/>
  <c r="P92" i="1" s="1"/>
  <c r="L92" i="1"/>
  <c r="M92" i="1" s="1"/>
  <c r="Q92" i="1" s="1"/>
  <c r="J92" i="1"/>
  <c r="O91" i="1"/>
  <c r="P91" i="1" s="1"/>
  <c r="L91" i="1"/>
  <c r="M91" i="1" s="1"/>
  <c r="J91" i="1"/>
  <c r="Q91" i="1" s="1"/>
  <c r="O90" i="1"/>
  <c r="P90" i="1" s="1"/>
  <c r="L90" i="1"/>
  <c r="M90" i="1" s="1"/>
  <c r="Q90" i="1" s="1"/>
  <c r="J90" i="1"/>
  <c r="O89" i="1"/>
  <c r="P89" i="1" s="1"/>
  <c r="L89" i="1"/>
  <c r="M89" i="1" s="1"/>
  <c r="J89" i="1"/>
  <c r="O88" i="1"/>
  <c r="P88" i="1" s="1"/>
  <c r="L88" i="1"/>
  <c r="M88" i="1" s="1"/>
  <c r="Q88" i="1" s="1"/>
  <c r="J88" i="1"/>
  <c r="O87" i="1"/>
  <c r="P87" i="1" s="1"/>
  <c r="L87" i="1"/>
  <c r="M87" i="1" s="1"/>
  <c r="J87" i="1"/>
  <c r="Q87" i="1" s="1"/>
  <c r="O86" i="1"/>
  <c r="P86" i="1" s="1"/>
  <c r="L86" i="1"/>
  <c r="M86" i="1" s="1"/>
  <c r="Q86" i="1" s="1"/>
  <c r="J86" i="1"/>
  <c r="O85" i="1"/>
  <c r="P85" i="1" s="1"/>
  <c r="L85" i="1"/>
  <c r="M85" i="1" s="1"/>
  <c r="J85" i="1"/>
  <c r="O84" i="1"/>
  <c r="P84" i="1" s="1"/>
  <c r="L84" i="1"/>
  <c r="M84" i="1" s="1"/>
  <c r="Q84" i="1" s="1"/>
  <c r="J84" i="1"/>
  <c r="O83" i="1"/>
  <c r="P83" i="1" s="1"/>
  <c r="L83" i="1"/>
  <c r="M83" i="1" s="1"/>
  <c r="J83" i="1"/>
  <c r="Q83" i="1" s="1"/>
  <c r="O82" i="1"/>
  <c r="P82" i="1" s="1"/>
  <c r="L82" i="1"/>
  <c r="M82" i="1" s="1"/>
  <c r="Q82" i="1" s="1"/>
  <c r="J82" i="1"/>
  <c r="O79" i="1"/>
  <c r="P79" i="1" s="1"/>
  <c r="L79" i="1"/>
  <c r="M79" i="1" s="1"/>
  <c r="J79" i="1"/>
  <c r="O78" i="1"/>
  <c r="P78" i="1" s="1"/>
  <c r="L78" i="1"/>
  <c r="M78" i="1" s="1"/>
  <c r="Q78" i="1" s="1"/>
  <c r="J78" i="1"/>
  <c r="O77" i="1"/>
  <c r="P77" i="1" s="1"/>
  <c r="L77" i="1"/>
  <c r="M77" i="1" s="1"/>
  <c r="J77" i="1"/>
  <c r="Q77" i="1" s="1"/>
  <c r="O76" i="1"/>
  <c r="P76" i="1" s="1"/>
  <c r="L76" i="1"/>
  <c r="M76" i="1" s="1"/>
  <c r="Q76" i="1" s="1"/>
  <c r="J76" i="1"/>
  <c r="O75" i="1"/>
  <c r="P75" i="1" s="1"/>
  <c r="L75" i="1"/>
  <c r="M75" i="1" s="1"/>
  <c r="J75" i="1"/>
  <c r="O74" i="1"/>
  <c r="P74" i="1" s="1"/>
  <c r="L74" i="1"/>
  <c r="M74" i="1" s="1"/>
  <c r="Q74" i="1" s="1"/>
  <c r="J74" i="1"/>
  <c r="O73" i="1"/>
  <c r="P73" i="1" s="1"/>
  <c r="L73" i="1"/>
  <c r="M73" i="1" s="1"/>
  <c r="J73" i="1"/>
  <c r="Q73" i="1" s="1"/>
  <c r="O72" i="1"/>
  <c r="P72" i="1" s="1"/>
  <c r="L72" i="1"/>
  <c r="M72" i="1" s="1"/>
  <c r="Q72" i="1" s="1"/>
  <c r="J72" i="1"/>
  <c r="O68" i="1"/>
  <c r="P68" i="1" s="1"/>
  <c r="L68" i="1"/>
  <c r="M68" i="1" s="1"/>
  <c r="J68" i="1"/>
  <c r="O67" i="1"/>
  <c r="P67" i="1" s="1"/>
  <c r="L67" i="1"/>
  <c r="M67" i="1" s="1"/>
  <c r="Q67" i="1" s="1"/>
  <c r="J67" i="1"/>
  <c r="O66" i="1"/>
  <c r="P66" i="1" s="1"/>
  <c r="L66" i="1"/>
  <c r="M66" i="1" s="1"/>
  <c r="J66" i="1"/>
  <c r="Q66" i="1" s="1"/>
  <c r="O65" i="1"/>
  <c r="P65" i="1" s="1"/>
  <c r="L65" i="1"/>
  <c r="M65" i="1" s="1"/>
  <c r="Q65" i="1" s="1"/>
  <c r="J65" i="1"/>
  <c r="O64" i="1"/>
  <c r="P64" i="1" s="1"/>
  <c r="L64" i="1"/>
  <c r="M64" i="1" s="1"/>
  <c r="J64" i="1"/>
  <c r="O63" i="1"/>
  <c r="P63" i="1" s="1"/>
  <c r="L63" i="1"/>
  <c r="M63" i="1" s="1"/>
  <c r="Q63" i="1" s="1"/>
  <c r="J63" i="1"/>
  <c r="O62" i="1"/>
  <c r="P62" i="1" s="1"/>
  <c r="L62" i="1"/>
  <c r="M62" i="1" s="1"/>
  <c r="J62" i="1"/>
  <c r="Q62" i="1" s="1"/>
  <c r="O61" i="1"/>
  <c r="P61" i="1" s="1"/>
  <c r="L61" i="1"/>
  <c r="M61" i="1" s="1"/>
  <c r="Q61" i="1" s="1"/>
  <c r="J61" i="1"/>
  <c r="O60" i="1"/>
  <c r="P60" i="1" s="1"/>
  <c r="L60" i="1"/>
  <c r="M60" i="1" s="1"/>
  <c r="J60" i="1"/>
  <c r="P56" i="1"/>
  <c r="O56" i="1"/>
  <c r="L56" i="1"/>
  <c r="M56" i="1" s="1"/>
  <c r="J56" i="1"/>
  <c r="O55" i="1"/>
  <c r="P55" i="1" s="1"/>
  <c r="M55" i="1"/>
  <c r="L55" i="1"/>
  <c r="J55" i="1"/>
  <c r="P54" i="1"/>
  <c r="O54" i="1"/>
  <c r="L54" i="1"/>
  <c r="M54" i="1" s="1"/>
  <c r="J54" i="1"/>
  <c r="Q54" i="1" s="1"/>
  <c r="O53" i="1"/>
  <c r="P53" i="1" s="1"/>
  <c r="M53" i="1"/>
  <c r="L53" i="1"/>
  <c r="J53" i="1"/>
  <c r="P52" i="1"/>
  <c r="O52" i="1"/>
  <c r="L52" i="1"/>
  <c r="M52" i="1" s="1"/>
  <c r="J52" i="1"/>
  <c r="Q52" i="1" s="1"/>
  <c r="O51" i="1"/>
  <c r="P51" i="1" s="1"/>
  <c r="M51" i="1"/>
  <c r="L51" i="1"/>
  <c r="J51" i="1"/>
  <c r="P50" i="1"/>
  <c r="O50" i="1"/>
  <c r="L50" i="1"/>
  <c r="M50" i="1" s="1"/>
  <c r="J50" i="1"/>
  <c r="Q50" i="1" s="1"/>
  <c r="O49" i="1"/>
  <c r="P49" i="1" s="1"/>
  <c r="M49" i="1"/>
  <c r="L49" i="1"/>
  <c r="J49" i="1"/>
  <c r="P48" i="1"/>
  <c r="O48" i="1"/>
  <c r="L48" i="1"/>
  <c r="M48" i="1" s="1"/>
  <c r="J48" i="1"/>
  <c r="Q48" i="1" s="1"/>
  <c r="O47" i="1"/>
  <c r="P47" i="1" s="1"/>
  <c r="M47" i="1"/>
  <c r="L47" i="1"/>
  <c r="J47" i="1"/>
  <c r="P46" i="1"/>
  <c r="O46" i="1"/>
  <c r="L46" i="1"/>
  <c r="M46" i="1" s="1"/>
  <c r="J46" i="1"/>
  <c r="Q46" i="1" s="1"/>
  <c r="O43" i="1"/>
  <c r="P43" i="1" s="1"/>
  <c r="L43" i="1"/>
  <c r="M43" i="1" s="1"/>
  <c r="J43" i="1"/>
  <c r="O42" i="1"/>
  <c r="P42" i="1" s="1"/>
  <c r="M42" i="1"/>
  <c r="L42" i="1"/>
  <c r="J42" i="1"/>
  <c r="P41" i="1"/>
  <c r="O41" i="1"/>
  <c r="L41" i="1"/>
  <c r="M41" i="1" s="1"/>
  <c r="J41" i="1"/>
  <c r="O40" i="1"/>
  <c r="P40" i="1" s="1"/>
  <c r="M40" i="1"/>
  <c r="L40" i="1"/>
  <c r="J40" i="1"/>
  <c r="P39" i="1"/>
  <c r="O39" i="1"/>
  <c r="L39" i="1"/>
  <c r="M39" i="1" s="1"/>
  <c r="J39" i="1"/>
  <c r="O38" i="1"/>
  <c r="P38" i="1" s="1"/>
  <c r="M38" i="1"/>
  <c r="L38" i="1"/>
  <c r="J38" i="1"/>
  <c r="P37" i="1"/>
  <c r="O37" i="1"/>
  <c r="L37" i="1"/>
  <c r="M37" i="1" s="1"/>
  <c r="J37" i="1"/>
  <c r="O36" i="1"/>
  <c r="P36" i="1" s="1"/>
  <c r="M36" i="1"/>
  <c r="L36" i="1"/>
  <c r="J36" i="1"/>
  <c r="P35" i="1"/>
  <c r="O35" i="1"/>
  <c r="L35" i="1"/>
  <c r="M35" i="1" s="1"/>
  <c r="J35" i="1"/>
  <c r="O34" i="1"/>
  <c r="P34" i="1" s="1"/>
  <c r="M34" i="1"/>
  <c r="L34" i="1"/>
  <c r="J34" i="1"/>
  <c r="P33" i="1"/>
  <c r="O33" i="1"/>
  <c r="L33" i="1"/>
  <c r="M33" i="1" s="1"/>
  <c r="J33" i="1"/>
  <c r="O32" i="1"/>
  <c r="P32" i="1" s="1"/>
  <c r="M32" i="1"/>
  <c r="L32" i="1"/>
  <c r="J32" i="1"/>
  <c r="P31" i="1"/>
  <c r="O31" i="1"/>
  <c r="L31" i="1"/>
  <c r="M31" i="1" s="1"/>
  <c r="J31" i="1"/>
  <c r="O30" i="1"/>
  <c r="P30" i="1" s="1"/>
  <c r="M30" i="1"/>
  <c r="L30" i="1"/>
  <c r="J30" i="1"/>
  <c r="P29" i="1"/>
  <c r="O29" i="1"/>
  <c r="L29" i="1"/>
  <c r="M29" i="1" s="1"/>
  <c r="J29" i="1"/>
  <c r="O26" i="1"/>
  <c r="P26" i="1" s="1"/>
  <c r="M26" i="1"/>
  <c r="L26" i="1"/>
  <c r="J26" i="1"/>
  <c r="P25" i="1"/>
  <c r="O25" i="1"/>
  <c r="L25" i="1"/>
  <c r="M25" i="1" s="1"/>
  <c r="J25" i="1"/>
  <c r="O24" i="1"/>
  <c r="P24" i="1" s="1"/>
  <c r="M24" i="1"/>
  <c r="L24" i="1"/>
  <c r="J24" i="1"/>
  <c r="P23" i="1"/>
  <c r="O23" i="1"/>
  <c r="L23" i="1"/>
  <c r="M23" i="1" s="1"/>
  <c r="J23" i="1"/>
  <c r="O22" i="1"/>
  <c r="P22" i="1" s="1"/>
  <c r="M22" i="1"/>
  <c r="L22" i="1"/>
  <c r="J22" i="1"/>
  <c r="P21" i="1"/>
  <c r="O21" i="1"/>
  <c r="L21" i="1"/>
  <c r="M21" i="1" s="1"/>
  <c r="J21" i="1"/>
  <c r="O20" i="1"/>
  <c r="P20" i="1" s="1"/>
  <c r="M20" i="1"/>
  <c r="L20" i="1"/>
  <c r="J20" i="1"/>
  <c r="P16" i="1"/>
  <c r="O16" i="1"/>
  <c r="L16" i="1"/>
  <c r="M16" i="1" s="1"/>
  <c r="J16" i="1"/>
  <c r="O15" i="1"/>
  <c r="P15" i="1" s="1"/>
  <c r="M15" i="1"/>
  <c r="L15" i="1"/>
  <c r="J15" i="1"/>
  <c r="P14" i="1"/>
  <c r="O14" i="1"/>
  <c r="L14" i="1"/>
  <c r="M14" i="1" s="1"/>
  <c r="J14" i="1"/>
  <c r="O13" i="1"/>
  <c r="P13" i="1" s="1"/>
  <c r="M13" i="1"/>
  <c r="L13" i="1"/>
  <c r="J13" i="1"/>
  <c r="P9" i="1"/>
  <c r="O9" i="1"/>
  <c r="L9" i="1"/>
  <c r="M9" i="1" s="1"/>
  <c r="J9" i="1"/>
  <c r="O8" i="1"/>
  <c r="P8" i="1" s="1"/>
  <c r="M8" i="1"/>
  <c r="L8" i="1"/>
  <c r="J8" i="1"/>
  <c r="P7" i="1"/>
  <c r="O7" i="1"/>
  <c r="L7" i="1"/>
  <c r="M7" i="1" s="1"/>
  <c r="J7" i="1"/>
  <c r="O6" i="1"/>
  <c r="P6" i="1" s="1"/>
  <c r="M6" i="1"/>
  <c r="L6" i="1"/>
  <c r="J6" i="1"/>
  <c r="P5" i="1"/>
  <c r="O5" i="1"/>
  <c r="L5" i="1"/>
  <c r="M5" i="1" s="1"/>
  <c r="J5" i="1"/>
  <c r="O4" i="1"/>
  <c r="P4" i="1" s="1"/>
  <c r="M4" i="1"/>
  <c r="L4" i="1"/>
  <c r="J4" i="1"/>
  <c r="P3" i="1"/>
  <c r="O3" i="1"/>
  <c r="L3" i="1"/>
  <c r="M3" i="1" s="1"/>
  <c r="J3" i="1"/>
  <c r="Q3" i="1" l="1"/>
  <c r="Q4" i="1"/>
  <c r="Q5" i="1"/>
  <c r="Q6" i="1"/>
  <c r="Q7" i="1"/>
  <c r="Q8" i="1"/>
  <c r="Q9" i="1"/>
  <c r="Q13" i="1"/>
  <c r="Q14" i="1"/>
  <c r="Q15" i="1"/>
  <c r="Q16" i="1"/>
  <c r="Q20" i="1"/>
  <c r="Q21" i="1"/>
  <c r="Q22" i="1"/>
  <c r="Q23" i="1"/>
  <c r="Q24" i="1"/>
  <c r="Q25" i="1"/>
  <c r="Q26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95" i="1"/>
  <c r="Q47" i="1"/>
  <c r="Q49" i="1"/>
  <c r="Q51" i="1"/>
  <c r="Q53" i="1"/>
  <c r="Q55" i="1"/>
  <c r="Q60" i="1"/>
  <c r="Q64" i="1"/>
  <c r="Q68" i="1"/>
  <c r="Q75" i="1"/>
  <c r="Q79" i="1"/>
  <c r="Q85" i="1"/>
  <c r="Q89" i="1"/>
  <c r="Q93" i="1"/>
</calcChain>
</file>

<file path=xl/sharedStrings.xml><?xml version="1.0" encoding="utf-8"?>
<sst xmlns="http://schemas.openxmlformats.org/spreadsheetml/2006/main" count="448" uniqueCount="274">
  <si>
    <t>Klasse 1 bis einschließlich Baujahr 1965</t>
  </si>
  <si>
    <t>St.Nr</t>
  </si>
  <si>
    <t xml:space="preserve">Fahrer </t>
  </si>
  <si>
    <t>Beifahrer</t>
  </si>
  <si>
    <t>Fahrzeug Hersteller</t>
  </si>
  <si>
    <t>Typ</t>
  </si>
  <si>
    <t>Baujahr</t>
  </si>
  <si>
    <t>BK 1</t>
  </si>
  <si>
    <t>BK 2</t>
  </si>
  <si>
    <t>DK 1: Schlüssel</t>
  </si>
  <si>
    <t>DK 2:  Nullz.</t>
  </si>
  <si>
    <t>DK 4: 3 m fahren</t>
  </si>
  <si>
    <t>Gesamt Strafp.</t>
  </si>
  <si>
    <t>Platz</t>
  </si>
  <si>
    <t>Pokal</t>
  </si>
  <si>
    <t>Axel Mantsch</t>
  </si>
  <si>
    <t>Simon Mantsch</t>
  </si>
  <si>
    <t>Volkswagen</t>
  </si>
  <si>
    <t>Käfer - Export</t>
  </si>
  <si>
    <t>Georg Kimmerle</t>
  </si>
  <si>
    <t>Uschi Kimmerle</t>
  </si>
  <si>
    <t>Triumph</t>
  </si>
  <si>
    <t>TR4</t>
  </si>
  <si>
    <t>Klaus Endemann</t>
  </si>
  <si>
    <t>Bernd Wüsten</t>
  </si>
  <si>
    <t>Porsche</t>
  </si>
  <si>
    <t>Wilfried Engelbertz</t>
  </si>
  <si>
    <t>Andreas Engelbertz</t>
  </si>
  <si>
    <t>Mercedes Benz</t>
  </si>
  <si>
    <t>190 SL</t>
  </si>
  <si>
    <t>Frank Schmerbeck</t>
  </si>
  <si>
    <t>Monika Ebner</t>
  </si>
  <si>
    <t>TR3</t>
  </si>
  <si>
    <t>Peter Judra</t>
  </si>
  <si>
    <t>Jörg Stursberg</t>
  </si>
  <si>
    <t>BMW</t>
  </si>
  <si>
    <t>Cabrio</t>
  </si>
  <si>
    <t>Oliver Stamen</t>
  </si>
  <si>
    <t>Kay Räthe</t>
  </si>
  <si>
    <t>Austin Spirit</t>
  </si>
  <si>
    <t>MK 1</t>
  </si>
  <si>
    <t>Klasse 2 Baujahr 1963 bis 1971</t>
  </si>
  <si>
    <t>DK 3: 3 m fahren</t>
  </si>
  <si>
    <t>Karolin Krause</t>
  </si>
  <si>
    <t>Alida Baake</t>
  </si>
  <si>
    <t>Volvo</t>
  </si>
  <si>
    <t>PV 455</t>
  </si>
  <si>
    <t>Edwin Konopatsch</t>
  </si>
  <si>
    <t>Brigitte Konopatsch</t>
  </si>
  <si>
    <t>Austin Healey 3000</t>
  </si>
  <si>
    <t>MK 3 / BJ8</t>
  </si>
  <si>
    <t>Wilfried Oeckinghaus</t>
  </si>
  <si>
    <t>Robin Brandt</t>
  </si>
  <si>
    <t>356C</t>
  </si>
  <si>
    <t>Rainer Reinhardt</t>
  </si>
  <si>
    <t>Alexandra Donike</t>
  </si>
  <si>
    <t>TR4A</t>
  </si>
  <si>
    <t>Klasse 3 Baujahr 1969 bis 1974</t>
  </si>
  <si>
    <t>Wolfgang Martin</t>
  </si>
  <si>
    <t>Michael Thomas</t>
  </si>
  <si>
    <t>Audi NSU Auto Union</t>
  </si>
  <si>
    <t>Audi 80</t>
  </si>
  <si>
    <t>Rüdiger Slabbers</t>
  </si>
  <si>
    <t>Friederike Slabbers</t>
  </si>
  <si>
    <t>Ford</t>
  </si>
  <si>
    <t>Consul</t>
  </si>
  <si>
    <t>Stefan Weber</t>
  </si>
  <si>
    <t>Tom Post</t>
  </si>
  <si>
    <t>2002tii</t>
  </si>
  <si>
    <t>Rolf Brink</t>
  </si>
  <si>
    <t>Heiko Brink</t>
  </si>
  <si>
    <t>NSU</t>
  </si>
  <si>
    <t>TT</t>
  </si>
  <si>
    <t>Reinhard Erdlenbruch</t>
  </si>
  <si>
    <t>Susanne Weck</t>
  </si>
  <si>
    <t>Mercedes-Benz</t>
  </si>
  <si>
    <t>280 SE 3,5 Coupè</t>
  </si>
  <si>
    <t>Armin Berghaus</t>
  </si>
  <si>
    <t>Helga Berghaus</t>
  </si>
  <si>
    <t>Alfa Romeo</t>
  </si>
  <si>
    <t>Spider 2000 Veloce</t>
  </si>
  <si>
    <t>Günter Herrmann</t>
  </si>
  <si>
    <t>Ferdinand Pitz</t>
  </si>
  <si>
    <t>Chrysler Simca</t>
  </si>
  <si>
    <t>Simca 1000 LS</t>
  </si>
  <si>
    <t>Klasse 4 Baujahr 1975 bis 1987</t>
  </si>
  <si>
    <t>Karola Witte</t>
  </si>
  <si>
    <t>Rainer Witte</t>
  </si>
  <si>
    <t>Fiat</t>
  </si>
  <si>
    <t>Ritmo Abarth</t>
  </si>
  <si>
    <t>Sebastian Slabbers</t>
  </si>
  <si>
    <t>Patrick Slabbers</t>
  </si>
  <si>
    <t>Taunus</t>
  </si>
  <si>
    <t>Jan Fischer</t>
  </si>
  <si>
    <t>Birgit Höfer</t>
  </si>
  <si>
    <t>VW</t>
  </si>
  <si>
    <t>Polo L</t>
  </si>
  <si>
    <t>Manfred Quednau</t>
  </si>
  <si>
    <t>Friedhelm Schmitz</t>
  </si>
  <si>
    <t>Audi</t>
  </si>
  <si>
    <t>Gernot Gold</t>
  </si>
  <si>
    <t>Horst Weck</t>
  </si>
  <si>
    <t>911 SC Coupé</t>
  </si>
  <si>
    <t>Bernd Wilhelms</t>
  </si>
  <si>
    <t>Jürgen Flender</t>
  </si>
  <si>
    <t>Derby 1</t>
  </si>
  <si>
    <t>Thomas Vaessen</t>
  </si>
  <si>
    <t>Nadine Vaessen</t>
  </si>
  <si>
    <t>520/6</t>
  </si>
  <si>
    <t>Ellen Buchmann</t>
  </si>
  <si>
    <t>Heribert Buchmann</t>
  </si>
  <si>
    <t>Heinz Jürgen Kroner</t>
  </si>
  <si>
    <t>Holger Kummer</t>
  </si>
  <si>
    <t>Ferrari</t>
  </si>
  <si>
    <t>400 GTA</t>
  </si>
  <si>
    <t>Markus Limbach</t>
  </si>
  <si>
    <t>Richard Limbach</t>
  </si>
  <si>
    <t>Daimler-Benz</t>
  </si>
  <si>
    <t>W123 200 Diesel
Baumuster W123.120</t>
  </si>
  <si>
    <t>Christian Jaeckel</t>
  </si>
  <si>
    <t>Ruth Sommer</t>
  </si>
  <si>
    <t>308 GTSi</t>
  </si>
  <si>
    <t>Carsten Rumpf</t>
  </si>
  <si>
    <t>Henrick Rumpf</t>
  </si>
  <si>
    <t>Carrera 3.2 WTL Coupe</t>
  </si>
  <si>
    <t>Karl Robert Kirschner</t>
  </si>
  <si>
    <t>Nikolas Kirschner</t>
  </si>
  <si>
    <t>GTV 6</t>
  </si>
  <si>
    <t>Maik Wörheide</t>
  </si>
  <si>
    <t>Tim Baumüller</t>
  </si>
  <si>
    <t>Dodge</t>
  </si>
  <si>
    <t>W350</t>
  </si>
  <si>
    <t>n.g.</t>
  </si>
  <si>
    <t>Michael Schumacher</t>
  </si>
  <si>
    <t>Josie Perrone</t>
  </si>
  <si>
    <t>Pontiac</t>
  </si>
  <si>
    <t>Firebird</t>
  </si>
  <si>
    <t>Klasse T 1 bis einschließlich Baujahr 1965</t>
  </si>
  <si>
    <t>Holger Classen</t>
  </si>
  <si>
    <t>Andreas Beate</t>
  </si>
  <si>
    <t>220 B Cabriolet (W187)</t>
  </si>
  <si>
    <t>Rainer Krüth</t>
  </si>
  <si>
    <t>Angela Krüth</t>
  </si>
  <si>
    <t>Austin Healey</t>
  </si>
  <si>
    <t>BN1</t>
  </si>
  <si>
    <t>Peter Wolf</t>
  </si>
  <si>
    <t>Wolfgang Witt</t>
  </si>
  <si>
    <t>A 356</t>
  </si>
  <si>
    <t>Frank Scheffels</t>
  </si>
  <si>
    <t>Jürgen Pommer</t>
  </si>
  <si>
    <t>VW Käfer Export</t>
  </si>
  <si>
    <t>Michael Sorgnit</t>
  </si>
  <si>
    <t>Christian Sorgnit</t>
  </si>
  <si>
    <t>Käfer</t>
  </si>
  <si>
    <t>Peter Spiller</t>
  </si>
  <si>
    <t>Daimler Benz</t>
  </si>
  <si>
    <t>170 DS</t>
  </si>
  <si>
    <t>Thorsten Seidel</t>
  </si>
  <si>
    <t>Ashok Seidel</t>
  </si>
  <si>
    <t>Jaguar</t>
  </si>
  <si>
    <t>XK140</t>
  </si>
  <si>
    <t>Rene Perpeet</t>
  </si>
  <si>
    <t>Melanie Dagutat</t>
  </si>
  <si>
    <t>TR 3A</t>
  </si>
  <si>
    <t>Thomas Peipelmann</t>
  </si>
  <si>
    <t>Justus Peipelmann</t>
  </si>
  <si>
    <t>Opel</t>
  </si>
  <si>
    <t>Rekord Olympia P2</t>
  </si>
  <si>
    <t>Andreas Idel</t>
  </si>
  <si>
    <t>Bettina Klett</t>
  </si>
  <si>
    <t>Siegfried Tobias</t>
  </si>
  <si>
    <t>Gisela Tobias</t>
  </si>
  <si>
    <t>XK 150 DHC Automatik</t>
  </si>
  <si>
    <t>Klasse T 2 Baujahr 1963 bis 1971</t>
  </si>
  <si>
    <t>Stefan Krüth</t>
  </si>
  <si>
    <t>Rebecca John</t>
  </si>
  <si>
    <t>MG</t>
  </si>
  <si>
    <t>MGB</t>
  </si>
  <si>
    <t>Uwe Kloß</t>
  </si>
  <si>
    <t>Patrick Fleischmann</t>
  </si>
  <si>
    <t>Spider Duetto</t>
  </si>
  <si>
    <t>Bernd Küllenberg</t>
  </si>
  <si>
    <t>Barbara Küllenberg</t>
  </si>
  <si>
    <t>W108</t>
  </si>
  <si>
    <t>Markus Winkler</t>
  </si>
  <si>
    <t>Cora Remscheid</t>
  </si>
  <si>
    <t>GM</t>
  </si>
  <si>
    <t>Corvette C3</t>
  </si>
  <si>
    <t>Volker Gleich</t>
  </si>
  <si>
    <t>Nathalie Gleich</t>
  </si>
  <si>
    <t>Ford ( USA)</t>
  </si>
  <si>
    <t>Mustang</t>
  </si>
  <si>
    <t>Uwe Dräger</t>
  </si>
  <si>
    <t>Nora Dräger</t>
  </si>
  <si>
    <t>Ford (USA)</t>
  </si>
  <si>
    <t>Mustang Convertible</t>
  </si>
  <si>
    <t>Zlatko Georgiev</t>
  </si>
  <si>
    <t>Sonja Peipelmann</t>
  </si>
  <si>
    <t>Käfer 1300</t>
  </si>
  <si>
    <t>Heinz Wupper</t>
  </si>
  <si>
    <t>Wilma Wupper</t>
  </si>
  <si>
    <t>PV 544</t>
  </si>
  <si>
    <t>Agostino Badalamenti</t>
  </si>
  <si>
    <t>Lunetto Gaspari</t>
  </si>
  <si>
    <t>Spikder</t>
  </si>
  <si>
    <t>Klasse T 3 Baujahr 1969 bis 1974</t>
  </si>
  <si>
    <t>Ottmar Miether</t>
  </si>
  <si>
    <t>Sven Miether</t>
  </si>
  <si>
    <t>W108 280SE</t>
  </si>
  <si>
    <t>Giovanni Russo</t>
  </si>
  <si>
    <t>Nicole Russo</t>
  </si>
  <si>
    <t>Frank Kratz</t>
  </si>
  <si>
    <t>Peter Spaunhorst</t>
  </si>
  <si>
    <t>911 Targa</t>
  </si>
  <si>
    <t>Siegfried Spang</t>
  </si>
  <si>
    <t>Martina Ledig</t>
  </si>
  <si>
    <t>RS 2000</t>
  </si>
  <si>
    <t>Marcus Schrammen</t>
  </si>
  <si>
    <t>Stefan Macherey</t>
  </si>
  <si>
    <t>P 7 Cabrio</t>
  </si>
  <si>
    <t>Ron Keller</t>
  </si>
  <si>
    <t>Willi Keller</t>
  </si>
  <si>
    <t>GT</t>
  </si>
  <si>
    <t>Sascha Lorenz</t>
  </si>
  <si>
    <t>Stefanie Lorenz</t>
  </si>
  <si>
    <t>Citroen</t>
  </si>
  <si>
    <t>DS / ID19</t>
  </si>
  <si>
    <t>Isidoro Badalamenti</t>
  </si>
  <si>
    <t>Simone Manicia</t>
  </si>
  <si>
    <t>500 F</t>
  </si>
  <si>
    <t>Klasse T  4 Baujahr 1975 bis 1987</t>
  </si>
  <si>
    <t>Nadine Millies</t>
  </si>
  <si>
    <t>Kai Peters</t>
  </si>
  <si>
    <t>Citroën (F)</t>
  </si>
  <si>
    <t>2 CV6 Charleston</t>
  </si>
  <si>
    <t>Gabriel Keßler</t>
  </si>
  <si>
    <t>Joshua Keßler</t>
  </si>
  <si>
    <t>T 2b Wesf. Camper</t>
  </si>
  <si>
    <t>Thomas Kaltenbach</t>
  </si>
  <si>
    <t>Sabine Kaltenbach</t>
  </si>
  <si>
    <t>Sierra</t>
  </si>
  <si>
    <t>Wolfgang Lenker</t>
  </si>
  <si>
    <t>Christoph Lenker</t>
  </si>
  <si>
    <t>123 C</t>
  </si>
  <si>
    <t>Robert Zielenbach</t>
  </si>
  <si>
    <t>Michale Loosen</t>
  </si>
  <si>
    <t>240 TD</t>
  </si>
  <si>
    <t>Frank Herrmann</t>
  </si>
  <si>
    <t>Uta Bonnes</t>
  </si>
  <si>
    <t>Passat</t>
  </si>
  <si>
    <t>Arne Bergmann</t>
  </si>
  <si>
    <t>Manfred Bergmann</t>
  </si>
  <si>
    <t>325i Cabrio</t>
  </si>
  <si>
    <t>Andreas Engels</t>
  </si>
  <si>
    <t>Petra Engels</t>
  </si>
  <si>
    <t>Golf 1 Cabrio</t>
  </si>
  <si>
    <t>Dietrich Zanger</t>
  </si>
  <si>
    <t>Barbara Zanger</t>
  </si>
  <si>
    <t>Spitfire 1500</t>
  </si>
  <si>
    <t>Rolf Mittelmann</t>
  </si>
  <si>
    <t>Ursula Mittelmann</t>
  </si>
  <si>
    <t>280 SL (R107)</t>
  </si>
  <si>
    <t>Siegfried Perpeet</t>
  </si>
  <si>
    <t>Ulrich Pethke</t>
  </si>
  <si>
    <t>Mercedes</t>
  </si>
  <si>
    <t>Holger Kramer</t>
  </si>
  <si>
    <t>Bettina Kramer</t>
  </si>
  <si>
    <t>924 S</t>
  </si>
  <si>
    <t>Paolo Badalmenti</t>
  </si>
  <si>
    <t>Nuzio Badalamenti</t>
  </si>
  <si>
    <t>Guilia 1300 Ti</t>
  </si>
  <si>
    <t>Till Brand</t>
  </si>
  <si>
    <t>Nina Lambruzo</t>
  </si>
  <si>
    <t>633 CSI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</si>
</sst>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7"/>
      <color theme="1"/>
      <name val="Verdana"/>
      <family val="2"/>
    </font>
    <font>
      <sz val="7"/>
      <color theme="1"/>
      <name val="Calibri"/>
      <family val="2"/>
      <scheme val="minor"/>
    </font>
    <font>
      <sz val="10"/>
      <color rgb="FF000000"/>
      <name val="Arial1"/>
    </font>
    <font>
      <sz val="7"/>
      <color rgb="FF000000"/>
      <name val="Arial1"/>
    </font>
    <font>
      <sz val="6"/>
      <color theme="1"/>
      <name val="Verdana"/>
      <family val="2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7FB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2" fontId="2" fillId="2" borderId="2" xfId="0" applyNumberFormat="1" applyFont="1" applyFill="1" applyBorder="1" applyAlignment="1">
      <alignment vertical="center"/>
    </xf>
    <xf numFmtId="1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18" xfId="0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2" fontId="6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 wrapText="1"/>
    </xf>
    <xf numFmtId="2" fontId="6" fillId="0" borderId="29" xfId="0" applyNumberFormat="1" applyFont="1" applyFill="1" applyBorder="1" applyAlignment="1">
      <alignment horizontal="center" vertical="center" wrapText="1"/>
    </xf>
    <xf numFmtId="2" fontId="6" fillId="0" borderId="30" xfId="0" applyNumberFormat="1" applyFont="1" applyFill="1" applyBorder="1" applyAlignment="1">
      <alignment horizontal="center" vertical="center" wrapText="1"/>
    </xf>
    <xf numFmtId="2" fontId="6" fillId="0" borderId="31" xfId="0" applyNumberFormat="1" applyFont="1" applyFill="1" applyBorder="1" applyAlignment="1">
      <alignment horizontal="center" vertical="center" wrapText="1"/>
    </xf>
    <xf numFmtId="164" fontId="6" fillId="0" borderId="30" xfId="0" applyNumberFormat="1" applyFont="1" applyFill="1" applyBorder="1" applyAlignment="1">
      <alignment horizontal="center" vertical="center" wrapText="1"/>
    </xf>
    <xf numFmtId="1" fontId="6" fillId="0" borderId="29" xfId="0" applyNumberFormat="1" applyFont="1" applyFill="1" applyBorder="1" applyAlignment="1">
      <alignment horizontal="center" vertical="center" wrapText="1"/>
    </xf>
    <xf numFmtId="2" fontId="6" fillId="0" borderId="32" xfId="0" applyNumberFormat="1" applyFont="1" applyFill="1" applyBorder="1" applyAlignment="1">
      <alignment horizontal="center" vertical="center" wrapText="1"/>
    </xf>
    <xf numFmtId="2" fontId="6" fillId="0" borderId="33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/>
    </xf>
    <xf numFmtId="0" fontId="2" fillId="7" borderId="2" xfId="0" applyFont="1" applyFill="1" applyBorder="1" applyAlignment="1">
      <alignment vertical="center"/>
    </xf>
    <xf numFmtId="2" fontId="2" fillId="7" borderId="2" xfId="0" applyNumberFormat="1" applyFont="1" applyFill="1" applyBorder="1" applyAlignment="1">
      <alignment vertical="center"/>
    </xf>
    <xf numFmtId="1" fontId="2" fillId="7" borderId="2" xfId="0" applyNumberFormat="1" applyFont="1" applyFill="1" applyBorder="1" applyAlignment="1">
      <alignment vertical="center"/>
    </xf>
    <xf numFmtId="0" fontId="2" fillId="7" borderId="3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2" fontId="2" fillId="8" borderId="2" xfId="0" applyNumberFormat="1" applyFont="1" applyFill="1" applyBorder="1" applyAlignment="1">
      <alignment vertical="center"/>
    </xf>
    <xf numFmtId="1" fontId="2" fillId="8" borderId="2" xfId="0" applyNumberFormat="1" applyFont="1" applyFill="1" applyBorder="1" applyAlignment="1">
      <alignment vertical="center"/>
    </xf>
    <xf numFmtId="0" fontId="2" fillId="8" borderId="3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2" fillId="9" borderId="2" xfId="0" applyFont="1" applyFill="1" applyBorder="1" applyAlignment="1">
      <alignment vertical="center"/>
    </xf>
    <xf numFmtId="2" fontId="2" fillId="9" borderId="2" xfId="0" applyNumberFormat="1" applyFont="1" applyFill="1" applyBorder="1" applyAlignment="1">
      <alignment vertical="center"/>
    </xf>
    <xf numFmtId="1" fontId="2" fillId="9" borderId="2" xfId="0" applyNumberFormat="1" applyFont="1" applyFill="1" applyBorder="1" applyAlignment="1">
      <alignment vertical="center"/>
    </xf>
    <xf numFmtId="0" fontId="2" fillId="9" borderId="3" xfId="0" applyFont="1" applyFill="1" applyBorder="1" applyAlignment="1">
      <alignment vertical="center"/>
    </xf>
    <xf numFmtId="2" fontId="6" fillId="0" borderId="36" xfId="0" applyNumberFormat="1" applyFont="1" applyFill="1" applyBorder="1" applyAlignment="1">
      <alignment horizontal="center" vertical="center" wrapText="1"/>
    </xf>
    <xf numFmtId="2" fontId="6" fillId="0" borderId="37" xfId="0" applyNumberFormat="1" applyFont="1" applyFill="1" applyBorder="1" applyAlignment="1">
      <alignment horizontal="center" vertical="center" wrapText="1"/>
    </xf>
    <xf numFmtId="2" fontId="6" fillId="0" borderId="38" xfId="0" applyNumberFormat="1" applyFont="1" applyFill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/>
    </xf>
    <xf numFmtId="2" fontId="6" fillId="0" borderId="41" xfId="0" applyNumberFormat="1" applyFont="1" applyFill="1" applyBorder="1" applyAlignment="1">
      <alignment horizontal="center" vertical="center" wrapText="1"/>
    </xf>
    <xf numFmtId="2" fontId="6" fillId="0" borderId="4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10" borderId="27" xfId="0" applyFont="1" applyFill="1" applyBorder="1" applyAlignment="1">
      <alignment vertical="center"/>
    </xf>
    <xf numFmtId="0" fontId="3" fillId="10" borderId="27" xfId="0" applyFont="1" applyFill="1" applyBorder="1" applyAlignment="1">
      <alignment horizontal="left" vertical="center"/>
    </xf>
    <xf numFmtId="0" fontId="3" fillId="10" borderId="27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tabSelected="1" topLeftCell="A55" zoomScale="115" zoomScaleNormal="115" workbookViewId="0">
      <selection activeCell="G1" sqref="G1:H1048576"/>
    </sheetView>
  </sheetViews>
  <sheetFormatPr baseColWidth="10" defaultRowHeight="9"/>
  <cols>
    <col min="1" max="1" width="5.28515625" style="107" customWidth="1"/>
    <col min="2" max="3" width="21.42578125" style="108" customWidth="1"/>
    <col min="4" max="4" width="14.5703125" style="108" customWidth="1"/>
    <col min="5" max="5" width="14.5703125" style="107" customWidth="1"/>
    <col min="6" max="6" width="6.28515625" style="107" customWidth="1"/>
    <col min="7" max="8" width="5.28515625" style="109" customWidth="1"/>
    <col min="9" max="10" width="3.85546875" style="110" customWidth="1"/>
    <col min="11" max="13" width="4.7109375" style="110" customWidth="1"/>
    <col min="14" max="14" width="4" style="111" customWidth="1"/>
    <col min="15" max="16" width="4" style="110" customWidth="1"/>
    <col min="17" max="17" width="6.5703125" style="101" customWidth="1"/>
    <col min="18" max="18" width="5.7109375" style="101" customWidth="1"/>
    <col min="19" max="19" width="5.28515625" style="101" customWidth="1"/>
    <col min="20" max="20" width="7" style="6" customWidth="1"/>
    <col min="21" max="16384" width="11.42578125" style="6"/>
  </cols>
  <sheetData>
    <row r="1" spans="1:20" ht="14.25" thickTop="1" thickBot="1">
      <c r="A1" s="1" t="s">
        <v>0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4"/>
      <c r="O1" s="3"/>
      <c r="P1" s="3"/>
      <c r="Q1" s="2"/>
      <c r="R1" s="2"/>
      <c r="S1" s="5"/>
    </row>
    <row r="2" spans="1:20" s="18" customFormat="1" ht="19.5" thickTop="1" thickBo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2" t="s">
        <v>9</v>
      </c>
      <c r="J2" s="13"/>
      <c r="K2" s="12" t="s">
        <v>10</v>
      </c>
      <c r="L2" s="14"/>
      <c r="M2" s="13"/>
      <c r="N2" s="12" t="s">
        <v>11</v>
      </c>
      <c r="O2" s="14"/>
      <c r="P2" s="13"/>
      <c r="Q2" s="15" t="s">
        <v>12</v>
      </c>
      <c r="R2" s="16" t="s">
        <v>13</v>
      </c>
      <c r="S2" s="17" t="s">
        <v>14</v>
      </c>
    </row>
    <row r="3" spans="1:20" s="35" customFormat="1" ht="16.5" customHeight="1" thickTop="1">
      <c r="A3" s="19">
        <v>4</v>
      </c>
      <c r="B3" s="20" t="s">
        <v>15</v>
      </c>
      <c r="C3" s="21" t="s">
        <v>16</v>
      </c>
      <c r="D3" s="22" t="s">
        <v>17</v>
      </c>
      <c r="E3" s="22" t="s">
        <v>18</v>
      </c>
      <c r="F3" s="23">
        <v>1960</v>
      </c>
      <c r="G3" s="24">
        <v>0</v>
      </c>
      <c r="H3" s="24">
        <v>5</v>
      </c>
      <c r="I3" s="25">
        <v>24</v>
      </c>
      <c r="J3" s="26">
        <f t="shared" ref="J3:J9" si="0">IF(I3*0.1&lt;2.5,I3*0.1,2.5)</f>
        <v>2.4000000000000004</v>
      </c>
      <c r="K3" s="25">
        <v>0</v>
      </c>
      <c r="L3" s="27">
        <f t="shared" ref="L3:L9" si="1">K3*0.5</f>
        <v>0</v>
      </c>
      <c r="M3" s="28">
        <f t="shared" ref="M3:M9" si="2">IF(L3&lt;2.5,L3,2.5)</f>
        <v>0</v>
      </c>
      <c r="N3" s="29">
        <v>401</v>
      </c>
      <c r="O3" s="30">
        <f t="shared" ref="O3:O9" si="3">IF(N3&lt;300,300-N3,N3-300)</f>
        <v>101</v>
      </c>
      <c r="P3" s="31">
        <f t="shared" ref="P3:P9" si="4">IF(O3&lt;50,O3*0.05,2.5)</f>
        <v>2.5</v>
      </c>
      <c r="Q3" s="32">
        <f t="shared" ref="Q3:Q9" si="5">G3+H3+J3+M3+P3</f>
        <v>9.9</v>
      </c>
      <c r="R3" s="33">
        <v>1</v>
      </c>
      <c r="S3" s="34" t="s">
        <v>14</v>
      </c>
    </row>
    <row r="4" spans="1:20" s="35" customFormat="1" ht="16.5" customHeight="1">
      <c r="A4" s="36">
        <v>3</v>
      </c>
      <c r="B4" s="20" t="s">
        <v>19</v>
      </c>
      <c r="C4" s="20" t="s">
        <v>20</v>
      </c>
      <c r="D4" s="22" t="s">
        <v>21</v>
      </c>
      <c r="E4" s="22" t="s">
        <v>22</v>
      </c>
      <c r="F4" s="23">
        <v>1962</v>
      </c>
      <c r="G4" s="37">
        <v>5</v>
      </c>
      <c r="H4" s="37">
        <v>5</v>
      </c>
      <c r="I4" s="38">
        <v>9</v>
      </c>
      <c r="J4" s="39">
        <f t="shared" si="0"/>
        <v>0.9</v>
      </c>
      <c r="K4" s="38">
        <v>0</v>
      </c>
      <c r="L4" s="40">
        <f t="shared" si="1"/>
        <v>0</v>
      </c>
      <c r="M4" s="41">
        <f t="shared" si="2"/>
        <v>0</v>
      </c>
      <c r="N4" s="42">
        <v>278</v>
      </c>
      <c r="O4" s="43">
        <f t="shared" si="3"/>
        <v>22</v>
      </c>
      <c r="P4" s="44">
        <f t="shared" si="4"/>
        <v>1.1000000000000001</v>
      </c>
      <c r="Q4" s="45">
        <f t="shared" si="5"/>
        <v>12</v>
      </c>
      <c r="R4" s="46">
        <v>2</v>
      </c>
      <c r="S4" s="47" t="s">
        <v>14</v>
      </c>
    </row>
    <row r="5" spans="1:20" s="35" customFormat="1" ht="16.5" customHeight="1">
      <c r="A5" s="36">
        <v>5</v>
      </c>
      <c r="B5" s="20" t="s">
        <v>23</v>
      </c>
      <c r="C5" s="20" t="s">
        <v>24</v>
      </c>
      <c r="D5" s="22" t="s">
        <v>25</v>
      </c>
      <c r="E5" s="22">
        <v>356</v>
      </c>
      <c r="F5" s="23">
        <v>1962</v>
      </c>
      <c r="G5" s="37">
        <v>0</v>
      </c>
      <c r="H5" s="37">
        <v>10</v>
      </c>
      <c r="I5" s="38">
        <v>7</v>
      </c>
      <c r="J5" s="39">
        <f t="shared" si="0"/>
        <v>0.70000000000000007</v>
      </c>
      <c r="K5" s="38">
        <v>0</v>
      </c>
      <c r="L5" s="40">
        <f t="shared" si="1"/>
        <v>0</v>
      </c>
      <c r="M5" s="41">
        <f t="shared" si="2"/>
        <v>0</v>
      </c>
      <c r="N5" s="42">
        <v>343</v>
      </c>
      <c r="O5" s="43">
        <f t="shared" si="3"/>
        <v>43</v>
      </c>
      <c r="P5" s="44">
        <f t="shared" si="4"/>
        <v>2.15</v>
      </c>
      <c r="Q5" s="45">
        <f t="shared" si="5"/>
        <v>12.85</v>
      </c>
      <c r="R5" s="46">
        <v>3</v>
      </c>
      <c r="S5" s="47" t="s">
        <v>14</v>
      </c>
    </row>
    <row r="6" spans="1:20" s="35" customFormat="1" ht="16.5" customHeight="1">
      <c r="A6" s="36">
        <v>2</v>
      </c>
      <c r="B6" s="20" t="s">
        <v>26</v>
      </c>
      <c r="C6" s="20" t="s">
        <v>27</v>
      </c>
      <c r="D6" s="22" t="s">
        <v>28</v>
      </c>
      <c r="E6" s="22" t="s">
        <v>29</v>
      </c>
      <c r="F6" s="23">
        <v>1960</v>
      </c>
      <c r="G6" s="37">
        <v>0</v>
      </c>
      <c r="H6" s="37">
        <v>10</v>
      </c>
      <c r="I6" s="38">
        <v>19</v>
      </c>
      <c r="J6" s="39">
        <f t="shared" si="0"/>
        <v>1.9000000000000001</v>
      </c>
      <c r="K6" s="38">
        <v>0</v>
      </c>
      <c r="L6" s="40">
        <f t="shared" si="1"/>
        <v>0</v>
      </c>
      <c r="M6" s="41">
        <f t="shared" si="2"/>
        <v>0</v>
      </c>
      <c r="N6" s="42">
        <v>260</v>
      </c>
      <c r="O6" s="43">
        <f t="shared" si="3"/>
        <v>40</v>
      </c>
      <c r="P6" s="44">
        <f t="shared" si="4"/>
        <v>2</v>
      </c>
      <c r="Q6" s="45">
        <f t="shared" si="5"/>
        <v>13.9</v>
      </c>
      <c r="R6" s="46">
        <v>4</v>
      </c>
      <c r="S6" s="47"/>
    </row>
    <row r="7" spans="1:20" s="35" customFormat="1" ht="16.5" customHeight="1">
      <c r="A7" s="36">
        <v>1</v>
      </c>
      <c r="B7" s="20" t="s">
        <v>30</v>
      </c>
      <c r="C7" s="20" t="s">
        <v>31</v>
      </c>
      <c r="D7" s="22" t="s">
        <v>21</v>
      </c>
      <c r="E7" s="22" t="s">
        <v>32</v>
      </c>
      <c r="F7" s="23">
        <v>1957</v>
      </c>
      <c r="G7" s="37">
        <v>5</v>
      </c>
      <c r="H7" s="37">
        <v>10</v>
      </c>
      <c r="I7" s="38">
        <v>4</v>
      </c>
      <c r="J7" s="39">
        <f t="shared" si="0"/>
        <v>0.4</v>
      </c>
      <c r="K7" s="38">
        <v>0</v>
      </c>
      <c r="L7" s="40">
        <f t="shared" si="1"/>
        <v>0</v>
      </c>
      <c r="M7" s="41">
        <f t="shared" si="2"/>
        <v>0</v>
      </c>
      <c r="N7" s="42">
        <v>332</v>
      </c>
      <c r="O7" s="43">
        <f t="shared" si="3"/>
        <v>32</v>
      </c>
      <c r="P7" s="44">
        <f t="shared" si="4"/>
        <v>1.6</v>
      </c>
      <c r="Q7" s="45">
        <f t="shared" si="5"/>
        <v>17</v>
      </c>
      <c r="R7" s="46">
        <v>5</v>
      </c>
      <c r="S7" s="47"/>
    </row>
    <row r="8" spans="1:20" s="35" customFormat="1" ht="16.5" customHeight="1">
      <c r="A8" s="36">
        <v>6</v>
      </c>
      <c r="B8" s="20" t="s">
        <v>33</v>
      </c>
      <c r="C8" s="20" t="s">
        <v>34</v>
      </c>
      <c r="D8" s="22" t="s">
        <v>35</v>
      </c>
      <c r="E8" s="22" t="s">
        <v>36</v>
      </c>
      <c r="F8" s="23">
        <v>1941</v>
      </c>
      <c r="G8" s="37">
        <v>10</v>
      </c>
      <c r="H8" s="37">
        <v>10</v>
      </c>
      <c r="I8" s="38">
        <v>26</v>
      </c>
      <c r="J8" s="39">
        <f t="shared" si="0"/>
        <v>2.5</v>
      </c>
      <c r="K8" s="38">
        <v>0</v>
      </c>
      <c r="L8" s="40">
        <f t="shared" si="1"/>
        <v>0</v>
      </c>
      <c r="M8" s="41">
        <f t="shared" si="2"/>
        <v>0</v>
      </c>
      <c r="N8" s="42">
        <v>257</v>
      </c>
      <c r="O8" s="43">
        <f t="shared" si="3"/>
        <v>43</v>
      </c>
      <c r="P8" s="44">
        <f t="shared" si="4"/>
        <v>2.15</v>
      </c>
      <c r="Q8" s="45">
        <f t="shared" si="5"/>
        <v>24.65</v>
      </c>
      <c r="R8" s="46">
        <v>6</v>
      </c>
      <c r="S8" s="47"/>
    </row>
    <row r="9" spans="1:20" s="35" customFormat="1" ht="16.5" customHeight="1" thickBot="1">
      <c r="A9" s="48">
        <v>7</v>
      </c>
      <c r="B9" s="49" t="s">
        <v>37</v>
      </c>
      <c r="C9" s="49" t="s">
        <v>38</v>
      </c>
      <c r="D9" s="50" t="s">
        <v>39</v>
      </c>
      <c r="E9" s="50" t="s">
        <v>40</v>
      </c>
      <c r="F9" s="51">
        <v>1959</v>
      </c>
      <c r="G9" s="52">
        <v>15</v>
      </c>
      <c r="H9" s="52">
        <v>35</v>
      </c>
      <c r="I9" s="53">
        <v>95</v>
      </c>
      <c r="J9" s="54">
        <f t="shared" si="0"/>
        <v>2.5</v>
      </c>
      <c r="K9" s="53">
        <v>1</v>
      </c>
      <c r="L9" s="55">
        <f t="shared" si="1"/>
        <v>0.5</v>
      </c>
      <c r="M9" s="56">
        <f t="shared" si="2"/>
        <v>0.5</v>
      </c>
      <c r="N9" s="57">
        <v>281</v>
      </c>
      <c r="O9" s="58">
        <f t="shared" si="3"/>
        <v>19</v>
      </c>
      <c r="P9" s="59">
        <f t="shared" si="4"/>
        <v>0.95000000000000007</v>
      </c>
      <c r="Q9" s="52">
        <f t="shared" si="5"/>
        <v>53.95</v>
      </c>
      <c r="R9" s="60">
        <v>7</v>
      </c>
      <c r="S9" s="60"/>
    </row>
    <row r="10" spans="1:20" s="35" customFormat="1" ht="16.5" customHeight="1" thickTop="1" thickBot="1">
      <c r="A10" s="61"/>
      <c r="B10" s="62"/>
      <c r="C10" s="62"/>
      <c r="D10" s="63"/>
      <c r="E10" s="63"/>
      <c r="F10" s="64"/>
      <c r="G10" s="65"/>
      <c r="H10" s="65"/>
      <c r="I10" s="65"/>
      <c r="J10" s="65"/>
      <c r="K10" s="65"/>
      <c r="L10" s="65"/>
      <c r="M10" s="66"/>
      <c r="N10" s="67"/>
      <c r="O10" s="65"/>
      <c r="P10" s="65"/>
      <c r="Q10" s="65"/>
      <c r="R10" s="68"/>
      <c r="S10" s="68"/>
    </row>
    <row r="11" spans="1:20" s="74" customFormat="1" ht="14.25" thickTop="1" thickBot="1">
      <c r="A11" s="69" t="s">
        <v>41</v>
      </c>
      <c r="B11" s="70"/>
      <c r="C11" s="70"/>
      <c r="D11" s="70"/>
      <c r="E11" s="70"/>
      <c r="F11" s="70"/>
      <c r="G11" s="70"/>
      <c r="H11" s="70"/>
      <c r="I11" s="71"/>
      <c r="J11" s="70"/>
      <c r="K11" s="70"/>
      <c r="L11" s="70"/>
      <c r="M11" s="70"/>
      <c r="N11" s="72"/>
      <c r="O11" s="71"/>
      <c r="P11" s="71"/>
      <c r="Q11" s="70"/>
      <c r="R11" s="70"/>
      <c r="S11" s="73"/>
    </row>
    <row r="12" spans="1:20" s="18" customFormat="1" ht="19.5" customHeight="1" thickTop="1" thickBot="1">
      <c r="A12" s="7" t="s">
        <v>1</v>
      </c>
      <c r="B12" s="8" t="s">
        <v>2</v>
      </c>
      <c r="C12" s="8" t="s">
        <v>3</v>
      </c>
      <c r="D12" s="8" t="s">
        <v>4</v>
      </c>
      <c r="E12" s="9" t="s">
        <v>5</v>
      </c>
      <c r="F12" s="10" t="s">
        <v>6</v>
      </c>
      <c r="G12" s="11" t="s">
        <v>7</v>
      </c>
      <c r="H12" s="11" t="s">
        <v>8</v>
      </c>
      <c r="I12" s="12" t="s">
        <v>9</v>
      </c>
      <c r="J12" s="13"/>
      <c r="K12" s="12" t="s">
        <v>10</v>
      </c>
      <c r="L12" s="14"/>
      <c r="M12" s="13"/>
      <c r="N12" s="12" t="s">
        <v>42</v>
      </c>
      <c r="O12" s="14"/>
      <c r="P12" s="13"/>
      <c r="Q12" s="15" t="s">
        <v>12</v>
      </c>
      <c r="R12" s="16" t="s">
        <v>13</v>
      </c>
      <c r="S12" s="17" t="s">
        <v>14</v>
      </c>
    </row>
    <row r="13" spans="1:20" s="35" customFormat="1" ht="16.5" customHeight="1" thickTop="1">
      <c r="A13" s="75">
        <v>10</v>
      </c>
      <c r="B13" s="20" t="s">
        <v>43</v>
      </c>
      <c r="C13" s="76" t="s">
        <v>44</v>
      </c>
      <c r="D13" s="22" t="s">
        <v>45</v>
      </c>
      <c r="E13" s="22" t="s">
        <v>46</v>
      </c>
      <c r="F13" s="23">
        <v>1965</v>
      </c>
      <c r="G13" s="32">
        <v>5</v>
      </c>
      <c r="H13" s="32">
        <v>15</v>
      </c>
      <c r="I13" s="25">
        <v>14</v>
      </c>
      <c r="J13" s="26">
        <f>IF(I13*0.1&lt;2.5,I13*0.1,2.5)</f>
        <v>1.4000000000000001</v>
      </c>
      <c r="K13" s="25">
        <v>4</v>
      </c>
      <c r="L13" s="27">
        <f>K13*0.5</f>
        <v>2</v>
      </c>
      <c r="M13" s="28">
        <f>IF(L13&lt;2.5,L13,2.5)</f>
        <v>2</v>
      </c>
      <c r="N13" s="29">
        <v>310</v>
      </c>
      <c r="O13" s="30">
        <f>IF(N13&lt;300,300-N13,N13-300)</f>
        <v>10</v>
      </c>
      <c r="P13" s="31">
        <f>IF(O13&lt;50,O13*0.05,2.5)</f>
        <v>0.5</v>
      </c>
      <c r="Q13" s="32">
        <f>G13+H13+J13+M13+P13</f>
        <v>23.9</v>
      </c>
      <c r="R13" s="33">
        <v>1</v>
      </c>
      <c r="S13" s="77" t="s">
        <v>14</v>
      </c>
    </row>
    <row r="14" spans="1:20" s="35" customFormat="1" ht="16.5" customHeight="1">
      <c r="A14" s="75">
        <v>9</v>
      </c>
      <c r="B14" s="20" t="s">
        <v>47</v>
      </c>
      <c r="C14" s="20" t="s">
        <v>48</v>
      </c>
      <c r="D14" s="22" t="s">
        <v>49</v>
      </c>
      <c r="E14" s="22" t="s">
        <v>50</v>
      </c>
      <c r="F14" s="23">
        <v>1965</v>
      </c>
      <c r="G14" s="45">
        <v>5</v>
      </c>
      <c r="H14" s="45">
        <v>15</v>
      </c>
      <c r="I14" s="38">
        <v>30</v>
      </c>
      <c r="J14" s="39">
        <f>IF(I14*0.1&lt;2.5,I14*0.1,2.5)</f>
        <v>2.5</v>
      </c>
      <c r="K14" s="38">
        <v>0</v>
      </c>
      <c r="L14" s="40">
        <f>K14*0.5</f>
        <v>0</v>
      </c>
      <c r="M14" s="41">
        <f>IF(L14&lt;2.5,L14,2.5)</f>
        <v>0</v>
      </c>
      <c r="N14" s="42">
        <v>257</v>
      </c>
      <c r="O14" s="43">
        <f>IF(N14&lt;300,300-N14,N14-300)</f>
        <v>43</v>
      </c>
      <c r="P14" s="44">
        <f>IF(O14&lt;50,O14*0.05,2.5)</f>
        <v>2.15</v>
      </c>
      <c r="Q14" s="45">
        <f>G14+H14+J14+M14+P14</f>
        <v>24.65</v>
      </c>
      <c r="R14" s="46">
        <v>2</v>
      </c>
      <c r="S14" s="78" t="s">
        <v>14</v>
      </c>
      <c r="T14" s="79"/>
    </row>
    <row r="15" spans="1:20" s="35" customFormat="1" ht="16.5" customHeight="1">
      <c r="A15" s="75">
        <v>13</v>
      </c>
      <c r="B15" s="20" t="s">
        <v>51</v>
      </c>
      <c r="C15" s="20" t="s">
        <v>52</v>
      </c>
      <c r="D15" s="22" t="s">
        <v>25</v>
      </c>
      <c r="E15" s="22" t="s">
        <v>53</v>
      </c>
      <c r="F15" s="23">
        <v>1964</v>
      </c>
      <c r="G15" s="45">
        <v>15</v>
      </c>
      <c r="H15" s="45">
        <v>20</v>
      </c>
      <c r="I15" s="38">
        <v>18</v>
      </c>
      <c r="J15" s="39">
        <f>IF(I15*0.1&lt;2.5,I15*0.1,2.5)</f>
        <v>1.8</v>
      </c>
      <c r="K15" s="38">
        <v>0</v>
      </c>
      <c r="L15" s="40">
        <f>K15*0.5</f>
        <v>0</v>
      </c>
      <c r="M15" s="41">
        <f>IF(L15&lt;2.5,L15,2.5)</f>
        <v>0</v>
      </c>
      <c r="N15" s="42">
        <v>246</v>
      </c>
      <c r="O15" s="43">
        <f>IF(N15&lt;300,300-N15,N15-300)</f>
        <v>54</v>
      </c>
      <c r="P15" s="44">
        <f>IF(O15&lt;50,O15*0.05,2.5)</f>
        <v>2.5</v>
      </c>
      <c r="Q15" s="45">
        <f>G15+H15+J15+M15+P15</f>
        <v>39.299999999999997</v>
      </c>
      <c r="R15" s="46">
        <v>3</v>
      </c>
      <c r="S15" s="78"/>
    </row>
    <row r="16" spans="1:20" s="35" customFormat="1" ht="16.5" customHeight="1" thickBot="1">
      <c r="A16" s="80">
        <v>8</v>
      </c>
      <c r="B16" s="49" t="s">
        <v>54</v>
      </c>
      <c r="C16" s="49" t="s">
        <v>55</v>
      </c>
      <c r="D16" s="50" t="s">
        <v>21</v>
      </c>
      <c r="E16" s="50" t="s">
        <v>56</v>
      </c>
      <c r="F16" s="51">
        <v>1967</v>
      </c>
      <c r="G16" s="52">
        <v>20</v>
      </c>
      <c r="H16" s="52">
        <v>15</v>
      </c>
      <c r="I16" s="53">
        <v>64</v>
      </c>
      <c r="J16" s="54">
        <f>IF(I16*0.1&lt;2.5,I16*0.1,2.5)</f>
        <v>2.5</v>
      </c>
      <c r="K16" s="53">
        <v>8</v>
      </c>
      <c r="L16" s="55">
        <f>K16*0.5</f>
        <v>4</v>
      </c>
      <c r="M16" s="56">
        <f>IF(L16&lt;2.5,L16,2.5)</f>
        <v>2.5</v>
      </c>
      <c r="N16" s="57">
        <v>353</v>
      </c>
      <c r="O16" s="58">
        <f>IF(N16&lt;300,300-N16,N16-300)</f>
        <v>53</v>
      </c>
      <c r="P16" s="59">
        <f>IF(O16&lt;50,O16*0.05,2.5)</f>
        <v>2.5</v>
      </c>
      <c r="Q16" s="52">
        <f>G16+H16+J16+M16+P16</f>
        <v>42.5</v>
      </c>
      <c r="R16" s="60">
        <v>4</v>
      </c>
      <c r="S16" s="81"/>
    </row>
    <row r="17" spans="1:19" s="35" customFormat="1" ht="16.5" customHeight="1" thickTop="1" thickBot="1">
      <c r="A17" s="82"/>
      <c r="B17" s="62"/>
      <c r="C17" s="62"/>
      <c r="D17" s="63"/>
      <c r="E17" s="63"/>
      <c r="F17" s="64"/>
      <c r="G17" s="65"/>
      <c r="H17" s="65"/>
      <c r="I17" s="65"/>
      <c r="J17" s="65"/>
      <c r="K17" s="65"/>
      <c r="L17" s="65"/>
      <c r="M17" s="66"/>
      <c r="N17" s="67"/>
      <c r="O17" s="65"/>
      <c r="P17" s="65"/>
      <c r="Q17" s="65"/>
      <c r="R17" s="68"/>
      <c r="S17" s="68"/>
    </row>
    <row r="18" spans="1:19" s="74" customFormat="1" ht="14.25" thickTop="1" thickBot="1">
      <c r="A18" s="83" t="s">
        <v>57</v>
      </c>
      <c r="B18" s="84"/>
      <c r="C18" s="84"/>
      <c r="D18" s="84"/>
      <c r="E18" s="84"/>
      <c r="F18" s="84"/>
      <c r="G18" s="84"/>
      <c r="H18" s="84"/>
      <c r="I18" s="85"/>
      <c r="J18" s="84"/>
      <c r="K18" s="84"/>
      <c r="L18" s="84"/>
      <c r="M18" s="84"/>
      <c r="N18" s="86"/>
      <c r="O18" s="85"/>
      <c r="P18" s="85"/>
      <c r="Q18" s="84"/>
      <c r="R18" s="84"/>
      <c r="S18" s="87"/>
    </row>
    <row r="19" spans="1:19" s="18" customFormat="1" ht="19.5" customHeight="1" thickTop="1" thickBot="1">
      <c r="A19" s="7" t="s">
        <v>1</v>
      </c>
      <c r="B19" s="8" t="s">
        <v>2</v>
      </c>
      <c r="C19" s="8" t="s">
        <v>3</v>
      </c>
      <c r="D19" s="8" t="s">
        <v>4</v>
      </c>
      <c r="E19" s="9" t="s">
        <v>5</v>
      </c>
      <c r="F19" s="10" t="s">
        <v>6</v>
      </c>
      <c r="G19" s="11" t="s">
        <v>7</v>
      </c>
      <c r="H19" s="11" t="s">
        <v>8</v>
      </c>
      <c r="I19" s="12" t="s">
        <v>9</v>
      </c>
      <c r="J19" s="13"/>
      <c r="K19" s="12" t="s">
        <v>10</v>
      </c>
      <c r="L19" s="14"/>
      <c r="M19" s="13"/>
      <c r="N19" s="12" t="s">
        <v>42</v>
      </c>
      <c r="O19" s="14"/>
      <c r="P19" s="13"/>
      <c r="Q19" s="15" t="s">
        <v>12</v>
      </c>
      <c r="R19" s="16" t="s">
        <v>13</v>
      </c>
      <c r="S19" s="17" t="s">
        <v>14</v>
      </c>
    </row>
    <row r="20" spans="1:19" s="35" customFormat="1" ht="16.5" customHeight="1" thickTop="1">
      <c r="A20" s="75">
        <v>18</v>
      </c>
      <c r="B20" s="20" t="s">
        <v>58</v>
      </c>
      <c r="C20" s="76" t="s">
        <v>59</v>
      </c>
      <c r="D20" s="22" t="s">
        <v>60</v>
      </c>
      <c r="E20" s="22" t="s">
        <v>61</v>
      </c>
      <c r="F20" s="23">
        <v>1972</v>
      </c>
      <c r="G20" s="32">
        <v>0</v>
      </c>
      <c r="H20" s="32">
        <v>0</v>
      </c>
      <c r="I20" s="25">
        <v>18</v>
      </c>
      <c r="J20" s="26">
        <f t="shared" ref="J20:J26" si="6">IF(I20*0.1&lt;2.5,I20*0.1,2.5)</f>
        <v>1.8</v>
      </c>
      <c r="K20" s="25">
        <v>0</v>
      </c>
      <c r="L20" s="27">
        <f t="shared" ref="L20:L26" si="7">K20*0.5</f>
        <v>0</v>
      </c>
      <c r="M20" s="28">
        <f t="shared" ref="M20:M26" si="8">IF(L20&lt;2.5,L20,2.5)</f>
        <v>0</v>
      </c>
      <c r="N20" s="29">
        <v>313</v>
      </c>
      <c r="O20" s="30">
        <f t="shared" ref="O20:O26" si="9">IF(N20&lt;300,300-N20,N20-300)</f>
        <v>13</v>
      </c>
      <c r="P20" s="31">
        <f t="shared" ref="P20:P26" si="10">IF(O20&lt;50,O20*0.05,2.5)</f>
        <v>0.65</v>
      </c>
      <c r="Q20" s="32">
        <f t="shared" ref="Q20:Q26" si="11">G20+H20+J20+M20+P20</f>
        <v>2.4500000000000002</v>
      </c>
      <c r="R20" s="33">
        <v>1</v>
      </c>
      <c r="S20" s="34" t="s">
        <v>14</v>
      </c>
    </row>
    <row r="21" spans="1:19" s="35" customFormat="1" ht="16.5" customHeight="1">
      <c r="A21" s="75">
        <v>17</v>
      </c>
      <c r="B21" s="20" t="s">
        <v>62</v>
      </c>
      <c r="C21" s="20" t="s">
        <v>63</v>
      </c>
      <c r="D21" s="22" t="s">
        <v>64</v>
      </c>
      <c r="E21" s="22" t="s">
        <v>65</v>
      </c>
      <c r="F21" s="23">
        <v>1973</v>
      </c>
      <c r="G21" s="45">
        <v>5</v>
      </c>
      <c r="H21" s="45">
        <v>0</v>
      </c>
      <c r="I21" s="38">
        <v>33</v>
      </c>
      <c r="J21" s="39">
        <f t="shared" si="6"/>
        <v>2.5</v>
      </c>
      <c r="K21" s="38">
        <v>0</v>
      </c>
      <c r="L21" s="40">
        <f t="shared" si="7"/>
        <v>0</v>
      </c>
      <c r="M21" s="41">
        <f t="shared" si="8"/>
        <v>0</v>
      </c>
      <c r="N21" s="42">
        <v>332</v>
      </c>
      <c r="O21" s="43">
        <f t="shared" si="9"/>
        <v>32</v>
      </c>
      <c r="P21" s="44">
        <f t="shared" si="10"/>
        <v>1.6</v>
      </c>
      <c r="Q21" s="45">
        <f t="shared" si="11"/>
        <v>9.1</v>
      </c>
      <c r="R21" s="46">
        <v>2</v>
      </c>
      <c r="S21" s="47" t="s">
        <v>14</v>
      </c>
    </row>
    <row r="22" spans="1:19" s="35" customFormat="1" ht="16.5" customHeight="1">
      <c r="A22" s="75">
        <v>15</v>
      </c>
      <c r="B22" s="20" t="s">
        <v>66</v>
      </c>
      <c r="C22" s="20" t="s">
        <v>67</v>
      </c>
      <c r="D22" s="22" t="s">
        <v>35</v>
      </c>
      <c r="E22" s="22" t="s">
        <v>68</v>
      </c>
      <c r="F22" s="23">
        <v>1972</v>
      </c>
      <c r="G22" s="45">
        <v>0</v>
      </c>
      <c r="H22" s="45">
        <v>5</v>
      </c>
      <c r="I22" s="38">
        <v>24</v>
      </c>
      <c r="J22" s="39">
        <f t="shared" si="6"/>
        <v>2.4000000000000004</v>
      </c>
      <c r="K22" s="38">
        <v>0</v>
      </c>
      <c r="L22" s="40">
        <f t="shared" si="7"/>
        <v>0</v>
      </c>
      <c r="M22" s="41">
        <f t="shared" si="8"/>
        <v>0</v>
      </c>
      <c r="N22" s="42">
        <v>253</v>
      </c>
      <c r="O22" s="43">
        <f t="shared" si="9"/>
        <v>47</v>
      </c>
      <c r="P22" s="44">
        <f t="shared" si="10"/>
        <v>2.35</v>
      </c>
      <c r="Q22" s="45">
        <f t="shared" si="11"/>
        <v>9.75</v>
      </c>
      <c r="R22" s="46">
        <v>3</v>
      </c>
      <c r="S22" s="47" t="s">
        <v>14</v>
      </c>
    </row>
    <row r="23" spans="1:19" s="35" customFormat="1" ht="16.5" customHeight="1">
      <c r="A23" s="75">
        <v>16</v>
      </c>
      <c r="B23" s="20" t="s">
        <v>69</v>
      </c>
      <c r="C23" s="20" t="s">
        <v>70</v>
      </c>
      <c r="D23" s="22" t="s">
        <v>71</v>
      </c>
      <c r="E23" s="22" t="s">
        <v>72</v>
      </c>
      <c r="F23" s="23">
        <v>1971</v>
      </c>
      <c r="G23" s="45">
        <v>0</v>
      </c>
      <c r="H23" s="45">
        <v>15</v>
      </c>
      <c r="I23" s="38">
        <v>2</v>
      </c>
      <c r="J23" s="39">
        <f t="shared" si="6"/>
        <v>0.2</v>
      </c>
      <c r="K23" s="38">
        <v>0</v>
      </c>
      <c r="L23" s="40">
        <f t="shared" si="7"/>
        <v>0</v>
      </c>
      <c r="M23" s="41">
        <f t="shared" si="8"/>
        <v>0</v>
      </c>
      <c r="N23" s="42">
        <v>306</v>
      </c>
      <c r="O23" s="43">
        <f t="shared" si="9"/>
        <v>6</v>
      </c>
      <c r="P23" s="44">
        <f t="shared" si="10"/>
        <v>0.30000000000000004</v>
      </c>
      <c r="Q23" s="45">
        <f t="shared" si="11"/>
        <v>15.5</v>
      </c>
      <c r="R23" s="46">
        <v>4</v>
      </c>
      <c r="S23" s="47"/>
    </row>
    <row r="24" spans="1:19" s="35" customFormat="1" ht="16.5" customHeight="1">
      <c r="A24" s="75">
        <v>34</v>
      </c>
      <c r="B24" s="20" t="s">
        <v>73</v>
      </c>
      <c r="C24" s="20" t="s">
        <v>74</v>
      </c>
      <c r="D24" s="22" t="s">
        <v>75</v>
      </c>
      <c r="E24" s="22" t="s">
        <v>76</v>
      </c>
      <c r="F24" s="23">
        <v>1970</v>
      </c>
      <c r="G24" s="45">
        <v>5</v>
      </c>
      <c r="H24" s="45">
        <v>15</v>
      </c>
      <c r="I24" s="38">
        <v>12</v>
      </c>
      <c r="J24" s="39">
        <f t="shared" si="6"/>
        <v>1.2000000000000002</v>
      </c>
      <c r="K24" s="38">
        <v>0</v>
      </c>
      <c r="L24" s="40">
        <f t="shared" si="7"/>
        <v>0</v>
      </c>
      <c r="M24" s="41">
        <f t="shared" si="8"/>
        <v>0</v>
      </c>
      <c r="N24" s="42">
        <v>371</v>
      </c>
      <c r="O24" s="43">
        <f t="shared" si="9"/>
        <v>71</v>
      </c>
      <c r="P24" s="44">
        <f t="shared" si="10"/>
        <v>2.5</v>
      </c>
      <c r="Q24" s="45">
        <f t="shared" si="11"/>
        <v>23.7</v>
      </c>
      <c r="R24" s="46">
        <v>5</v>
      </c>
      <c r="S24" s="47"/>
    </row>
    <row r="25" spans="1:19" s="35" customFormat="1" ht="16.5" customHeight="1">
      <c r="A25" s="75">
        <v>14</v>
      </c>
      <c r="B25" s="20" t="s">
        <v>77</v>
      </c>
      <c r="C25" s="20" t="s">
        <v>78</v>
      </c>
      <c r="D25" s="22" t="s">
        <v>79</v>
      </c>
      <c r="E25" s="22" t="s">
        <v>80</v>
      </c>
      <c r="F25" s="23">
        <v>1971</v>
      </c>
      <c r="G25" s="45">
        <v>5</v>
      </c>
      <c r="H25" s="45">
        <v>25</v>
      </c>
      <c r="I25" s="38">
        <v>0</v>
      </c>
      <c r="J25" s="39">
        <f t="shared" si="6"/>
        <v>0</v>
      </c>
      <c r="K25" s="38">
        <v>0</v>
      </c>
      <c r="L25" s="40">
        <f t="shared" si="7"/>
        <v>0</v>
      </c>
      <c r="M25" s="41">
        <f t="shared" si="8"/>
        <v>0</v>
      </c>
      <c r="N25" s="42">
        <v>328</v>
      </c>
      <c r="O25" s="43">
        <f t="shared" si="9"/>
        <v>28</v>
      </c>
      <c r="P25" s="44">
        <f t="shared" si="10"/>
        <v>1.4000000000000001</v>
      </c>
      <c r="Q25" s="45">
        <f t="shared" si="11"/>
        <v>31.4</v>
      </c>
      <c r="R25" s="46">
        <v>6</v>
      </c>
      <c r="S25" s="47"/>
    </row>
    <row r="26" spans="1:19" s="35" customFormat="1" ht="16.5" customHeight="1" thickBot="1">
      <c r="A26" s="80">
        <v>19</v>
      </c>
      <c r="B26" s="49" t="s">
        <v>81</v>
      </c>
      <c r="C26" s="49" t="s">
        <v>82</v>
      </c>
      <c r="D26" s="50" t="s">
        <v>83</v>
      </c>
      <c r="E26" s="50" t="s">
        <v>84</v>
      </c>
      <c r="F26" s="51">
        <v>1974</v>
      </c>
      <c r="G26" s="52">
        <v>25</v>
      </c>
      <c r="H26" s="52">
        <v>25</v>
      </c>
      <c r="I26" s="53">
        <v>30</v>
      </c>
      <c r="J26" s="54">
        <f t="shared" si="6"/>
        <v>2.5</v>
      </c>
      <c r="K26" s="53">
        <v>0</v>
      </c>
      <c r="L26" s="55">
        <f t="shared" si="7"/>
        <v>0</v>
      </c>
      <c r="M26" s="56">
        <f t="shared" si="8"/>
        <v>0</v>
      </c>
      <c r="N26" s="57">
        <v>314</v>
      </c>
      <c r="O26" s="58">
        <f t="shared" si="9"/>
        <v>14</v>
      </c>
      <c r="P26" s="59">
        <f t="shared" si="10"/>
        <v>0.70000000000000007</v>
      </c>
      <c r="Q26" s="52">
        <f t="shared" si="11"/>
        <v>53.2</v>
      </c>
      <c r="R26" s="60">
        <v>7</v>
      </c>
      <c r="S26" s="60"/>
    </row>
    <row r="27" spans="1:19" s="74" customFormat="1" ht="14.25" thickTop="1" thickBot="1">
      <c r="A27" s="88" t="s">
        <v>85</v>
      </c>
      <c r="B27" s="89"/>
      <c r="C27" s="89"/>
      <c r="D27" s="89"/>
      <c r="E27" s="89"/>
      <c r="F27" s="89"/>
      <c r="G27" s="89"/>
      <c r="H27" s="89"/>
      <c r="I27" s="90"/>
      <c r="J27" s="89"/>
      <c r="K27" s="89"/>
      <c r="L27" s="89"/>
      <c r="M27" s="89"/>
      <c r="N27" s="91"/>
      <c r="O27" s="90"/>
      <c r="P27" s="90"/>
      <c r="Q27" s="89"/>
      <c r="R27" s="89"/>
      <c r="S27" s="92"/>
    </row>
    <row r="28" spans="1:19" s="18" customFormat="1" ht="19.5" customHeight="1" thickTop="1" thickBot="1">
      <c r="A28" s="7" t="s">
        <v>1</v>
      </c>
      <c r="B28" s="8" t="s">
        <v>2</v>
      </c>
      <c r="C28" s="8" t="s">
        <v>3</v>
      </c>
      <c r="D28" s="8" t="s">
        <v>4</v>
      </c>
      <c r="E28" s="9" t="s">
        <v>5</v>
      </c>
      <c r="F28" s="10" t="s">
        <v>6</v>
      </c>
      <c r="G28" s="11" t="s">
        <v>7</v>
      </c>
      <c r="H28" s="11" t="s">
        <v>8</v>
      </c>
      <c r="I28" s="12" t="s">
        <v>9</v>
      </c>
      <c r="J28" s="13"/>
      <c r="K28" s="12" t="s">
        <v>10</v>
      </c>
      <c r="L28" s="14"/>
      <c r="M28" s="13"/>
      <c r="N28" s="12" t="s">
        <v>42</v>
      </c>
      <c r="O28" s="14"/>
      <c r="P28" s="13"/>
      <c r="Q28" s="15" t="s">
        <v>12</v>
      </c>
      <c r="R28" s="16" t="s">
        <v>13</v>
      </c>
      <c r="S28" s="17" t="s">
        <v>14</v>
      </c>
    </row>
    <row r="29" spans="1:19" s="35" customFormat="1" ht="16.5" customHeight="1" thickTop="1">
      <c r="A29" s="75">
        <v>22</v>
      </c>
      <c r="B29" s="20" t="s">
        <v>86</v>
      </c>
      <c r="C29" s="76" t="s">
        <v>87</v>
      </c>
      <c r="D29" s="22" t="s">
        <v>88</v>
      </c>
      <c r="E29" s="22" t="s">
        <v>89</v>
      </c>
      <c r="F29" s="23">
        <v>1983</v>
      </c>
      <c r="G29" s="93">
        <v>0</v>
      </c>
      <c r="H29" s="94">
        <v>5</v>
      </c>
      <c r="I29" s="25">
        <v>16</v>
      </c>
      <c r="J29" s="26">
        <f t="shared" ref="J29:J43" si="12">IF(I29*0.1&lt;2.5,I29*0.1,2.5)</f>
        <v>1.6</v>
      </c>
      <c r="K29" s="25">
        <v>0</v>
      </c>
      <c r="L29" s="27">
        <f t="shared" ref="L29:L43" si="13">K29*0.5</f>
        <v>0</v>
      </c>
      <c r="M29" s="28">
        <f t="shared" ref="M29:M43" si="14">IF(L29&lt;2.5,L29,2.5)</f>
        <v>0</v>
      </c>
      <c r="N29" s="29">
        <v>288</v>
      </c>
      <c r="O29" s="30">
        <f t="shared" ref="O29:O43" si="15">IF(N29&lt;300,300-N29,N29-300)</f>
        <v>12</v>
      </c>
      <c r="P29" s="31">
        <f t="shared" ref="P29:P43" si="16">IF(O29&lt;50,O29*0.05,2.5)</f>
        <v>0.60000000000000009</v>
      </c>
      <c r="Q29" s="32">
        <f t="shared" ref="Q29:Q41" si="17">G29+H29+J29+M29+P29</f>
        <v>7.1999999999999993</v>
      </c>
      <c r="R29" s="33">
        <v>1</v>
      </c>
      <c r="S29" s="34" t="s">
        <v>14</v>
      </c>
    </row>
    <row r="30" spans="1:19" s="35" customFormat="1" ht="16.5" customHeight="1">
      <c r="A30" s="75">
        <v>23</v>
      </c>
      <c r="B30" s="20" t="s">
        <v>90</v>
      </c>
      <c r="C30" s="20" t="s">
        <v>91</v>
      </c>
      <c r="D30" s="22" t="s">
        <v>64</v>
      </c>
      <c r="E30" s="22" t="s">
        <v>92</v>
      </c>
      <c r="F30" s="23">
        <v>1979</v>
      </c>
      <c r="G30" s="95">
        <v>5</v>
      </c>
      <c r="H30" s="96">
        <v>0</v>
      </c>
      <c r="I30" s="38">
        <v>65</v>
      </c>
      <c r="J30" s="39">
        <f t="shared" si="12"/>
        <v>2.5</v>
      </c>
      <c r="K30" s="38">
        <v>0</v>
      </c>
      <c r="L30" s="40">
        <f t="shared" si="13"/>
        <v>0</v>
      </c>
      <c r="M30" s="41">
        <f t="shared" si="14"/>
        <v>0</v>
      </c>
      <c r="N30" s="42">
        <v>316</v>
      </c>
      <c r="O30" s="43">
        <f t="shared" si="15"/>
        <v>16</v>
      </c>
      <c r="P30" s="44">
        <f t="shared" si="16"/>
        <v>0.8</v>
      </c>
      <c r="Q30" s="45">
        <f t="shared" si="17"/>
        <v>8.3000000000000007</v>
      </c>
      <c r="R30" s="46">
        <v>2</v>
      </c>
      <c r="S30" s="47" t="s">
        <v>14</v>
      </c>
    </row>
    <row r="31" spans="1:19" s="35" customFormat="1" ht="16.5" customHeight="1">
      <c r="A31" s="75">
        <v>21</v>
      </c>
      <c r="B31" s="20" t="s">
        <v>93</v>
      </c>
      <c r="C31" s="20" t="s">
        <v>94</v>
      </c>
      <c r="D31" s="22" t="s">
        <v>95</v>
      </c>
      <c r="E31" s="22" t="s">
        <v>96</v>
      </c>
      <c r="F31" s="23">
        <v>1976</v>
      </c>
      <c r="G31" s="95">
        <v>0</v>
      </c>
      <c r="H31" s="96">
        <v>5</v>
      </c>
      <c r="I31" s="38">
        <v>13</v>
      </c>
      <c r="J31" s="39">
        <f t="shared" si="12"/>
        <v>1.3</v>
      </c>
      <c r="K31" s="38">
        <v>0</v>
      </c>
      <c r="L31" s="40">
        <f t="shared" si="13"/>
        <v>0</v>
      </c>
      <c r="M31" s="41">
        <f t="shared" si="14"/>
        <v>0</v>
      </c>
      <c r="N31" s="42">
        <v>236</v>
      </c>
      <c r="O31" s="43">
        <f t="shared" si="15"/>
        <v>64</v>
      </c>
      <c r="P31" s="44">
        <f t="shared" si="16"/>
        <v>2.5</v>
      </c>
      <c r="Q31" s="45">
        <f t="shared" si="17"/>
        <v>8.8000000000000007</v>
      </c>
      <c r="R31" s="46">
        <v>3</v>
      </c>
      <c r="S31" s="47" t="s">
        <v>14</v>
      </c>
    </row>
    <row r="32" spans="1:19" s="35" customFormat="1" ht="16.5" customHeight="1">
      <c r="A32" s="75">
        <v>20</v>
      </c>
      <c r="B32" s="20" t="s">
        <v>97</v>
      </c>
      <c r="C32" s="20" t="s">
        <v>98</v>
      </c>
      <c r="D32" s="22" t="s">
        <v>99</v>
      </c>
      <c r="E32" s="22">
        <v>80</v>
      </c>
      <c r="F32" s="23">
        <v>1986</v>
      </c>
      <c r="G32" s="95">
        <v>5</v>
      </c>
      <c r="H32" s="96">
        <v>5</v>
      </c>
      <c r="I32" s="38">
        <v>8</v>
      </c>
      <c r="J32" s="39">
        <f t="shared" si="12"/>
        <v>0.8</v>
      </c>
      <c r="K32" s="38">
        <v>0</v>
      </c>
      <c r="L32" s="40">
        <f t="shared" si="13"/>
        <v>0</v>
      </c>
      <c r="M32" s="41">
        <f t="shared" si="14"/>
        <v>0</v>
      </c>
      <c r="N32" s="42">
        <v>270</v>
      </c>
      <c r="O32" s="43">
        <f t="shared" si="15"/>
        <v>30</v>
      </c>
      <c r="P32" s="44">
        <f t="shared" si="16"/>
        <v>1.5</v>
      </c>
      <c r="Q32" s="45">
        <f t="shared" si="17"/>
        <v>12.3</v>
      </c>
      <c r="R32" s="46">
        <v>4</v>
      </c>
      <c r="S32" s="47" t="s">
        <v>14</v>
      </c>
    </row>
    <row r="33" spans="1:19" s="35" customFormat="1" ht="16.5" customHeight="1">
      <c r="A33" s="75">
        <v>35</v>
      </c>
      <c r="B33" s="20" t="s">
        <v>100</v>
      </c>
      <c r="C33" s="20" t="s">
        <v>101</v>
      </c>
      <c r="D33" s="22" t="s">
        <v>25</v>
      </c>
      <c r="E33" s="22" t="s">
        <v>102</v>
      </c>
      <c r="F33" s="23">
        <v>1982</v>
      </c>
      <c r="G33" s="95">
        <v>0</v>
      </c>
      <c r="H33" s="96">
        <v>15</v>
      </c>
      <c r="I33" s="38">
        <v>10</v>
      </c>
      <c r="J33" s="39">
        <f t="shared" si="12"/>
        <v>1</v>
      </c>
      <c r="K33" s="38">
        <v>0</v>
      </c>
      <c r="L33" s="40">
        <f t="shared" si="13"/>
        <v>0</v>
      </c>
      <c r="M33" s="41">
        <f t="shared" si="14"/>
        <v>0</v>
      </c>
      <c r="N33" s="42">
        <v>319</v>
      </c>
      <c r="O33" s="43">
        <f t="shared" si="15"/>
        <v>19</v>
      </c>
      <c r="P33" s="44">
        <f t="shared" si="16"/>
        <v>0.95000000000000007</v>
      </c>
      <c r="Q33" s="45">
        <f t="shared" si="17"/>
        <v>16.95</v>
      </c>
      <c r="R33" s="46">
        <v>5</v>
      </c>
      <c r="S33" s="47" t="s">
        <v>14</v>
      </c>
    </row>
    <row r="34" spans="1:19" s="35" customFormat="1" ht="16.5" customHeight="1">
      <c r="A34" s="75">
        <v>26</v>
      </c>
      <c r="B34" s="20" t="s">
        <v>103</v>
      </c>
      <c r="C34" s="20" t="s">
        <v>104</v>
      </c>
      <c r="D34" s="22" t="s">
        <v>17</v>
      </c>
      <c r="E34" s="22" t="s">
        <v>105</v>
      </c>
      <c r="F34" s="23">
        <v>1978</v>
      </c>
      <c r="G34" s="95">
        <v>0</v>
      </c>
      <c r="H34" s="96">
        <v>15</v>
      </c>
      <c r="I34" s="38">
        <v>11</v>
      </c>
      <c r="J34" s="39">
        <f t="shared" si="12"/>
        <v>1.1000000000000001</v>
      </c>
      <c r="K34" s="38">
        <v>0</v>
      </c>
      <c r="L34" s="40">
        <f t="shared" si="13"/>
        <v>0</v>
      </c>
      <c r="M34" s="41">
        <f t="shared" si="14"/>
        <v>0</v>
      </c>
      <c r="N34" s="42">
        <v>354</v>
      </c>
      <c r="O34" s="43">
        <f t="shared" si="15"/>
        <v>54</v>
      </c>
      <c r="P34" s="44">
        <f t="shared" si="16"/>
        <v>2.5</v>
      </c>
      <c r="Q34" s="45">
        <f t="shared" si="17"/>
        <v>18.600000000000001</v>
      </c>
      <c r="R34" s="46">
        <v>6</v>
      </c>
      <c r="S34" s="47"/>
    </row>
    <row r="35" spans="1:19" s="35" customFormat="1" ht="16.5" customHeight="1">
      <c r="A35" s="75">
        <v>84</v>
      </c>
      <c r="B35" s="20" t="s">
        <v>106</v>
      </c>
      <c r="C35" s="20" t="s">
        <v>107</v>
      </c>
      <c r="D35" s="22" t="s">
        <v>35</v>
      </c>
      <c r="E35" s="22" t="s">
        <v>108</v>
      </c>
      <c r="F35" s="23">
        <v>1979</v>
      </c>
      <c r="G35" s="95">
        <v>5</v>
      </c>
      <c r="H35" s="96">
        <v>15</v>
      </c>
      <c r="I35" s="38">
        <v>11</v>
      </c>
      <c r="J35" s="39">
        <f t="shared" si="12"/>
        <v>1.1000000000000001</v>
      </c>
      <c r="K35" s="38">
        <v>0</v>
      </c>
      <c r="L35" s="40">
        <f t="shared" si="13"/>
        <v>0</v>
      </c>
      <c r="M35" s="41">
        <f t="shared" si="14"/>
        <v>0</v>
      </c>
      <c r="N35" s="42">
        <v>320</v>
      </c>
      <c r="O35" s="43">
        <f t="shared" si="15"/>
        <v>20</v>
      </c>
      <c r="P35" s="44">
        <f t="shared" si="16"/>
        <v>1</v>
      </c>
      <c r="Q35" s="45">
        <f t="shared" si="17"/>
        <v>22.1</v>
      </c>
      <c r="R35" s="46">
        <v>7</v>
      </c>
      <c r="S35" s="47"/>
    </row>
    <row r="36" spans="1:19" s="35" customFormat="1" ht="16.5" customHeight="1">
      <c r="A36" s="75">
        <v>25</v>
      </c>
      <c r="B36" s="20" t="s">
        <v>109</v>
      </c>
      <c r="C36" s="20" t="s">
        <v>110</v>
      </c>
      <c r="D36" s="22" t="s">
        <v>25</v>
      </c>
      <c r="E36" s="22">
        <v>944</v>
      </c>
      <c r="F36" s="23">
        <v>1983</v>
      </c>
      <c r="G36" s="95">
        <v>10</v>
      </c>
      <c r="H36" s="96">
        <v>25</v>
      </c>
      <c r="I36" s="38">
        <v>44</v>
      </c>
      <c r="J36" s="39">
        <f t="shared" si="12"/>
        <v>2.5</v>
      </c>
      <c r="K36" s="38">
        <v>0</v>
      </c>
      <c r="L36" s="40">
        <f t="shared" si="13"/>
        <v>0</v>
      </c>
      <c r="M36" s="41">
        <f t="shared" si="14"/>
        <v>0</v>
      </c>
      <c r="N36" s="42">
        <v>313</v>
      </c>
      <c r="O36" s="43">
        <f t="shared" si="15"/>
        <v>13</v>
      </c>
      <c r="P36" s="44">
        <f t="shared" si="16"/>
        <v>0.65</v>
      </c>
      <c r="Q36" s="45">
        <f t="shared" si="17"/>
        <v>38.15</v>
      </c>
      <c r="R36" s="46">
        <v>8</v>
      </c>
      <c r="S36" s="47"/>
    </row>
    <row r="37" spans="1:19" s="35" customFormat="1" ht="16.5" customHeight="1">
      <c r="A37" s="75">
        <v>33</v>
      </c>
      <c r="B37" s="20" t="s">
        <v>111</v>
      </c>
      <c r="C37" s="20" t="s">
        <v>112</v>
      </c>
      <c r="D37" s="22" t="s">
        <v>113</v>
      </c>
      <c r="E37" s="22" t="s">
        <v>114</v>
      </c>
      <c r="F37" s="23">
        <v>1979</v>
      </c>
      <c r="G37" s="95">
        <v>25</v>
      </c>
      <c r="H37" s="96">
        <v>15</v>
      </c>
      <c r="I37" s="38">
        <v>19</v>
      </c>
      <c r="J37" s="39">
        <f t="shared" si="12"/>
        <v>1.9000000000000001</v>
      </c>
      <c r="K37" s="38">
        <v>0</v>
      </c>
      <c r="L37" s="40">
        <f t="shared" si="13"/>
        <v>0</v>
      </c>
      <c r="M37" s="41">
        <f t="shared" si="14"/>
        <v>0</v>
      </c>
      <c r="N37" s="42">
        <v>394</v>
      </c>
      <c r="O37" s="43">
        <f t="shared" si="15"/>
        <v>94</v>
      </c>
      <c r="P37" s="44">
        <f t="shared" si="16"/>
        <v>2.5</v>
      </c>
      <c r="Q37" s="45">
        <f t="shared" si="17"/>
        <v>44.4</v>
      </c>
      <c r="R37" s="46">
        <v>9</v>
      </c>
      <c r="S37" s="47"/>
    </row>
    <row r="38" spans="1:19" s="35" customFormat="1" ht="16.5" customHeight="1">
      <c r="A38" s="75">
        <v>24</v>
      </c>
      <c r="B38" s="20" t="s">
        <v>115</v>
      </c>
      <c r="C38" s="20" t="s">
        <v>116</v>
      </c>
      <c r="D38" s="22" t="s">
        <v>117</v>
      </c>
      <c r="E38" s="97" t="s">
        <v>118</v>
      </c>
      <c r="F38" s="23">
        <v>1983</v>
      </c>
      <c r="G38" s="95">
        <v>25</v>
      </c>
      <c r="H38" s="96">
        <v>15</v>
      </c>
      <c r="I38" s="38">
        <v>284</v>
      </c>
      <c r="J38" s="39">
        <f t="shared" si="12"/>
        <v>2.5</v>
      </c>
      <c r="K38" s="38">
        <v>0</v>
      </c>
      <c r="L38" s="40">
        <f t="shared" si="13"/>
        <v>0</v>
      </c>
      <c r="M38" s="41">
        <f t="shared" si="14"/>
        <v>0</v>
      </c>
      <c r="N38" s="42">
        <v>342</v>
      </c>
      <c r="O38" s="43">
        <f t="shared" si="15"/>
        <v>42</v>
      </c>
      <c r="P38" s="44">
        <f t="shared" si="16"/>
        <v>2.1</v>
      </c>
      <c r="Q38" s="45">
        <f t="shared" si="17"/>
        <v>44.6</v>
      </c>
      <c r="R38" s="46">
        <v>10</v>
      </c>
      <c r="S38" s="47"/>
    </row>
    <row r="39" spans="1:19" s="35" customFormat="1" ht="16.5" customHeight="1">
      <c r="A39" s="75">
        <v>27</v>
      </c>
      <c r="B39" s="20" t="s">
        <v>119</v>
      </c>
      <c r="C39" s="20" t="s">
        <v>120</v>
      </c>
      <c r="D39" s="22" t="s">
        <v>113</v>
      </c>
      <c r="E39" s="22" t="s">
        <v>121</v>
      </c>
      <c r="F39" s="23">
        <v>1985</v>
      </c>
      <c r="G39" s="95">
        <v>30</v>
      </c>
      <c r="H39" s="96">
        <v>30</v>
      </c>
      <c r="I39" s="38">
        <v>3</v>
      </c>
      <c r="J39" s="39">
        <f t="shared" si="12"/>
        <v>0.30000000000000004</v>
      </c>
      <c r="K39" s="38">
        <v>12</v>
      </c>
      <c r="L39" s="40">
        <f t="shared" si="13"/>
        <v>6</v>
      </c>
      <c r="M39" s="41">
        <f t="shared" si="14"/>
        <v>2.5</v>
      </c>
      <c r="N39" s="42">
        <v>276</v>
      </c>
      <c r="O39" s="43">
        <f t="shared" si="15"/>
        <v>24</v>
      </c>
      <c r="P39" s="44">
        <f t="shared" si="16"/>
        <v>1.2000000000000002</v>
      </c>
      <c r="Q39" s="45">
        <f t="shared" si="17"/>
        <v>64</v>
      </c>
      <c r="R39" s="46">
        <v>11</v>
      </c>
      <c r="S39" s="47"/>
    </row>
    <row r="40" spans="1:19" s="35" customFormat="1" ht="16.5" customHeight="1">
      <c r="A40" s="75">
        <v>31</v>
      </c>
      <c r="B40" s="20" t="s">
        <v>122</v>
      </c>
      <c r="C40" s="20" t="s">
        <v>123</v>
      </c>
      <c r="D40" s="22" t="s">
        <v>25</v>
      </c>
      <c r="E40" s="22" t="s">
        <v>124</v>
      </c>
      <c r="F40" s="23">
        <v>1984</v>
      </c>
      <c r="G40" s="95">
        <v>25</v>
      </c>
      <c r="H40" s="96">
        <v>35</v>
      </c>
      <c r="I40" s="38">
        <v>24</v>
      </c>
      <c r="J40" s="39">
        <f t="shared" si="12"/>
        <v>2.4000000000000004</v>
      </c>
      <c r="K40" s="38">
        <v>0</v>
      </c>
      <c r="L40" s="40">
        <f t="shared" si="13"/>
        <v>0</v>
      </c>
      <c r="M40" s="41">
        <f t="shared" si="14"/>
        <v>0</v>
      </c>
      <c r="N40" s="42">
        <v>222</v>
      </c>
      <c r="O40" s="43">
        <f t="shared" si="15"/>
        <v>78</v>
      </c>
      <c r="P40" s="44">
        <f t="shared" si="16"/>
        <v>2.5</v>
      </c>
      <c r="Q40" s="45">
        <f t="shared" si="17"/>
        <v>64.900000000000006</v>
      </c>
      <c r="R40" s="46">
        <v>12</v>
      </c>
      <c r="S40" s="47"/>
    </row>
    <row r="41" spans="1:19" s="35" customFormat="1" ht="16.5" customHeight="1">
      <c r="A41" s="75">
        <v>29</v>
      </c>
      <c r="B41" s="20" t="s">
        <v>125</v>
      </c>
      <c r="C41" s="20" t="s">
        <v>126</v>
      </c>
      <c r="D41" s="22" t="s">
        <v>79</v>
      </c>
      <c r="E41" s="22" t="s">
        <v>127</v>
      </c>
      <c r="F41" s="23">
        <v>1983</v>
      </c>
      <c r="G41" s="95">
        <v>40</v>
      </c>
      <c r="H41" s="96">
        <v>25</v>
      </c>
      <c r="I41" s="38">
        <v>16</v>
      </c>
      <c r="J41" s="39">
        <f t="shared" si="12"/>
        <v>1.6</v>
      </c>
      <c r="K41" s="38">
        <v>3</v>
      </c>
      <c r="L41" s="40">
        <f t="shared" si="13"/>
        <v>1.5</v>
      </c>
      <c r="M41" s="41">
        <f t="shared" si="14"/>
        <v>1.5</v>
      </c>
      <c r="N41" s="42">
        <v>418</v>
      </c>
      <c r="O41" s="43">
        <f t="shared" si="15"/>
        <v>118</v>
      </c>
      <c r="P41" s="44">
        <f t="shared" si="16"/>
        <v>2.5</v>
      </c>
      <c r="Q41" s="45">
        <f t="shared" si="17"/>
        <v>70.599999999999994</v>
      </c>
      <c r="R41" s="46">
        <v>13</v>
      </c>
      <c r="S41" s="47"/>
    </row>
    <row r="42" spans="1:19" s="35" customFormat="1" ht="16.5" customHeight="1">
      <c r="A42" s="75">
        <v>30</v>
      </c>
      <c r="B42" s="20" t="s">
        <v>128</v>
      </c>
      <c r="C42" s="20" t="s">
        <v>129</v>
      </c>
      <c r="D42" s="22" t="s">
        <v>130</v>
      </c>
      <c r="E42" s="22" t="s">
        <v>131</v>
      </c>
      <c r="F42" s="23">
        <v>1985</v>
      </c>
      <c r="G42" s="95">
        <v>30</v>
      </c>
      <c r="H42" s="96" t="s">
        <v>132</v>
      </c>
      <c r="I42" s="38">
        <v>22</v>
      </c>
      <c r="J42" s="39">
        <f t="shared" si="12"/>
        <v>2.2000000000000002</v>
      </c>
      <c r="K42" s="38">
        <v>10</v>
      </c>
      <c r="L42" s="40">
        <f t="shared" si="13"/>
        <v>5</v>
      </c>
      <c r="M42" s="41">
        <f t="shared" si="14"/>
        <v>2.5</v>
      </c>
      <c r="N42" s="42"/>
      <c r="O42" s="43">
        <f t="shared" si="15"/>
        <v>300</v>
      </c>
      <c r="P42" s="44">
        <f t="shared" si="16"/>
        <v>2.5</v>
      </c>
      <c r="Q42" s="45" t="s">
        <v>132</v>
      </c>
      <c r="R42" s="46"/>
      <c r="S42" s="47"/>
    </row>
    <row r="43" spans="1:19" s="35" customFormat="1" ht="16.5" customHeight="1" thickBot="1">
      <c r="A43" s="80">
        <v>32</v>
      </c>
      <c r="B43" s="49" t="s">
        <v>133</v>
      </c>
      <c r="C43" s="98" t="s">
        <v>134</v>
      </c>
      <c r="D43" s="50" t="s">
        <v>135</v>
      </c>
      <c r="E43" s="50" t="s">
        <v>136</v>
      </c>
      <c r="F43" s="51">
        <v>1975</v>
      </c>
      <c r="G43" s="99">
        <v>25</v>
      </c>
      <c r="H43" s="100" t="s">
        <v>132</v>
      </c>
      <c r="I43" s="53">
        <v>2</v>
      </c>
      <c r="J43" s="54">
        <f t="shared" si="12"/>
        <v>0.2</v>
      </c>
      <c r="K43" s="53">
        <v>1</v>
      </c>
      <c r="L43" s="55">
        <f t="shared" si="13"/>
        <v>0.5</v>
      </c>
      <c r="M43" s="56">
        <f t="shared" si="14"/>
        <v>0.5</v>
      </c>
      <c r="N43" s="57"/>
      <c r="O43" s="58">
        <f t="shared" si="15"/>
        <v>300</v>
      </c>
      <c r="P43" s="59">
        <f t="shared" si="16"/>
        <v>2.5</v>
      </c>
      <c r="Q43" s="52" t="s">
        <v>132</v>
      </c>
      <c r="R43" s="60"/>
      <c r="S43" s="60"/>
    </row>
    <row r="44" spans="1:19" ht="14.25" thickTop="1" thickBot="1">
      <c r="A44" s="1" t="s">
        <v>137</v>
      </c>
      <c r="B44" s="2"/>
      <c r="C44" s="2"/>
      <c r="D44" s="2"/>
      <c r="E44" s="2"/>
      <c r="F44" s="2"/>
      <c r="G44" s="2"/>
      <c r="H44" s="2"/>
      <c r="I44" s="3"/>
      <c r="J44" s="2"/>
      <c r="K44" s="2"/>
      <c r="L44" s="2"/>
      <c r="M44" s="2"/>
      <c r="N44" s="4"/>
      <c r="O44" s="3"/>
      <c r="P44" s="3"/>
      <c r="Q44" s="2"/>
      <c r="R44" s="2"/>
      <c r="S44" s="5"/>
    </row>
    <row r="45" spans="1:19" s="18" customFormat="1" ht="19.5" customHeight="1" thickTop="1" thickBot="1">
      <c r="A45" s="7" t="s">
        <v>1</v>
      </c>
      <c r="B45" s="8" t="s">
        <v>2</v>
      </c>
      <c r="C45" s="8" t="s">
        <v>3</v>
      </c>
      <c r="D45" s="8" t="s">
        <v>4</v>
      </c>
      <c r="E45" s="9" t="s">
        <v>5</v>
      </c>
      <c r="F45" s="10" t="s">
        <v>6</v>
      </c>
      <c r="G45" s="11" t="s">
        <v>7</v>
      </c>
      <c r="H45" s="11" t="s">
        <v>8</v>
      </c>
      <c r="I45" s="12" t="s">
        <v>9</v>
      </c>
      <c r="J45" s="13"/>
      <c r="K45" s="12" t="s">
        <v>10</v>
      </c>
      <c r="L45" s="14"/>
      <c r="M45" s="13"/>
      <c r="N45" s="12" t="s">
        <v>42</v>
      </c>
      <c r="O45" s="14"/>
      <c r="P45" s="13"/>
      <c r="Q45" s="15" t="s">
        <v>12</v>
      </c>
      <c r="R45" s="16" t="s">
        <v>13</v>
      </c>
      <c r="S45" s="17" t="s">
        <v>14</v>
      </c>
    </row>
    <row r="46" spans="1:19" s="35" customFormat="1" ht="15" customHeight="1" thickTop="1">
      <c r="A46" s="75">
        <v>41</v>
      </c>
      <c r="B46" s="20" t="s">
        <v>138</v>
      </c>
      <c r="C46" s="20" t="s">
        <v>139</v>
      </c>
      <c r="D46" s="22" t="s">
        <v>75</v>
      </c>
      <c r="E46" s="22" t="s">
        <v>140</v>
      </c>
      <c r="F46" s="23">
        <v>1952</v>
      </c>
      <c r="G46" s="37">
        <v>5</v>
      </c>
      <c r="H46" s="37">
        <v>0</v>
      </c>
      <c r="I46" s="38">
        <v>32</v>
      </c>
      <c r="J46" s="39">
        <f t="shared" ref="J46:J56" si="18">IF(I46*0.1&lt;2.5,I46*0.1,2.5)</f>
        <v>2.5</v>
      </c>
      <c r="K46" s="38">
        <v>20</v>
      </c>
      <c r="L46" s="40">
        <f t="shared" ref="L46:L56" si="19">K46*0.5</f>
        <v>10</v>
      </c>
      <c r="M46" s="41">
        <f t="shared" ref="M46:M56" si="20">IF(L46&lt;2.5,L46,2.5)</f>
        <v>2.5</v>
      </c>
      <c r="N46" s="42">
        <v>306</v>
      </c>
      <c r="O46" s="43">
        <f t="shared" ref="O46:O56" si="21">IF(N46&lt;300,300-N46,N46-300)</f>
        <v>6</v>
      </c>
      <c r="P46" s="44">
        <f t="shared" ref="P46:P56" si="22">IF(O46&lt;50,O46*0.05,2.5)</f>
        <v>0.30000000000000004</v>
      </c>
      <c r="Q46" s="32">
        <f t="shared" ref="Q46:Q55" si="23">G46+H46+J46+M46+P46</f>
        <v>10.3</v>
      </c>
      <c r="R46" s="46">
        <v>1</v>
      </c>
      <c r="S46" s="47" t="s">
        <v>14</v>
      </c>
    </row>
    <row r="47" spans="1:19" s="35" customFormat="1" ht="15" customHeight="1">
      <c r="A47" s="75">
        <v>43</v>
      </c>
      <c r="B47" s="20" t="s">
        <v>141</v>
      </c>
      <c r="C47" s="20" t="s">
        <v>142</v>
      </c>
      <c r="D47" s="22" t="s">
        <v>143</v>
      </c>
      <c r="E47" s="22" t="s">
        <v>144</v>
      </c>
      <c r="F47" s="23">
        <v>1953</v>
      </c>
      <c r="G47" s="37">
        <v>0</v>
      </c>
      <c r="H47" s="37">
        <v>10</v>
      </c>
      <c r="I47" s="38">
        <v>13</v>
      </c>
      <c r="J47" s="39">
        <f t="shared" si="18"/>
        <v>1.3</v>
      </c>
      <c r="K47" s="38">
        <v>0</v>
      </c>
      <c r="L47" s="40">
        <f t="shared" si="19"/>
        <v>0</v>
      </c>
      <c r="M47" s="41">
        <f t="shared" si="20"/>
        <v>0</v>
      </c>
      <c r="N47" s="42">
        <v>282</v>
      </c>
      <c r="O47" s="43">
        <f t="shared" si="21"/>
        <v>18</v>
      </c>
      <c r="P47" s="44">
        <f t="shared" si="22"/>
        <v>0.9</v>
      </c>
      <c r="Q47" s="45">
        <f t="shared" si="23"/>
        <v>12.200000000000001</v>
      </c>
      <c r="R47" s="46">
        <v>2</v>
      </c>
      <c r="S47" s="47" t="s">
        <v>14</v>
      </c>
    </row>
    <row r="48" spans="1:19" s="35" customFormat="1" ht="15" customHeight="1">
      <c r="A48" s="75">
        <v>40</v>
      </c>
      <c r="B48" s="20" t="s">
        <v>145</v>
      </c>
      <c r="C48" s="20" t="s">
        <v>146</v>
      </c>
      <c r="D48" s="22" t="s">
        <v>25</v>
      </c>
      <c r="E48" s="22" t="s">
        <v>147</v>
      </c>
      <c r="F48" s="23">
        <v>1959</v>
      </c>
      <c r="G48" s="37">
        <v>5</v>
      </c>
      <c r="H48" s="37">
        <v>15</v>
      </c>
      <c r="I48" s="38">
        <v>4</v>
      </c>
      <c r="J48" s="39">
        <f t="shared" si="18"/>
        <v>0.4</v>
      </c>
      <c r="K48" s="38">
        <v>0</v>
      </c>
      <c r="L48" s="40">
        <f t="shared" si="19"/>
        <v>0</v>
      </c>
      <c r="M48" s="41">
        <f t="shared" si="20"/>
        <v>0</v>
      </c>
      <c r="N48" s="42">
        <v>288</v>
      </c>
      <c r="O48" s="43">
        <f t="shared" si="21"/>
        <v>12</v>
      </c>
      <c r="P48" s="44">
        <f t="shared" si="22"/>
        <v>0.60000000000000009</v>
      </c>
      <c r="Q48" s="45">
        <f t="shared" si="23"/>
        <v>21</v>
      </c>
      <c r="R48" s="46">
        <v>3</v>
      </c>
      <c r="S48" s="47" t="s">
        <v>14</v>
      </c>
    </row>
    <row r="49" spans="1:20" s="35" customFormat="1" ht="15" customHeight="1">
      <c r="A49" s="75">
        <v>39</v>
      </c>
      <c r="B49" s="20" t="s">
        <v>148</v>
      </c>
      <c r="C49" s="20" t="s">
        <v>149</v>
      </c>
      <c r="D49" s="22" t="s">
        <v>150</v>
      </c>
      <c r="E49" s="22">
        <v>11</v>
      </c>
      <c r="F49" s="23">
        <v>1962</v>
      </c>
      <c r="G49" s="37">
        <v>10</v>
      </c>
      <c r="H49" s="37">
        <v>15</v>
      </c>
      <c r="I49" s="38">
        <v>50</v>
      </c>
      <c r="J49" s="39">
        <f t="shared" si="18"/>
        <v>2.5</v>
      </c>
      <c r="K49" s="38">
        <v>0</v>
      </c>
      <c r="L49" s="40">
        <f t="shared" si="19"/>
        <v>0</v>
      </c>
      <c r="M49" s="41">
        <f t="shared" si="20"/>
        <v>0</v>
      </c>
      <c r="N49" s="42">
        <v>283</v>
      </c>
      <c r="O49" s="43">
        <f t="shared" si="21"/>
        <v>17</v>
      </c>
      <c r="P49" s="44">
        <f t="shared" si="22"/>
        <v>0.85000000000000009</v>
      </c>
      <c r="Q49" s="45">
        <f t="shared" si="23"/>
        <v>28.35</v>
      </c>
      <c r="R49" s="46">
        <v>4</v>
      </c>
      <c r="S49" s="47" t="s">
        <v>14</v>
      </c>
    </row>
    <row r="50" spans="1:20" s="35" customFormat="1" ht="15" customHeight="1">
      <c r="A50" s="75">
        <v>46</v>
      </c>
      <c r="B50" s="20" t="s">
        <v>151</v>
      </c>
      <c r="C50" s="20" t="s">
        <v>152</v>
      </c>
      <c r="D50" s="22" t="s">
        <v>95</v>
      </c>
      <c r="E50" s="22" t="s">
        <v>153</v>
      </c>
      <c r="F50" s="23">
        <v>1962</v>
      </c>
      <c r="G50" s="37">
        <v>15</v>
      </c>
      <c r="H50" s="37">
        <v>10</v>
      </c>
      <c r="I50" s="38">
        <v>48</v>
      </c>
      <c r="J50" s="39">
        <f t="shared" si="18"/>
        <v>2.5</v>
      </c>
      <c r="K50" s="38">
        <v>0</v>
      </c>
      <c r="L50" s="40">
        <f t="shared" si="19"/>
        <v>0</v>
      </c>
      <c r="M50" s="41">
        <f t="shared" si="20"/>
        <v>0</v>
      </c>
      <c r="N50" s="42">
        <v>396</v>
      </c>
      <c r="O50" s="43">
        <f t="shared" si="21"/>
        <v>96</v>
      </c>
      <c r="P50" s="44">
        <f t="shared" si="22"/>
        <v>2.5</v>
      </c>
      <c r="Q50" s="45">
        <f t="shared" si="23"/>
        <v>30</v>
      </c>
      <c r="R50" s="46">
        <v>5</v>
      </c>
      <c r="S50" s="47" t="s">
        <v>14</v>
      </c>
    </row>
    <row r="51" spans="1:20" s="35" customFormat="1" ht="15" customHeight="1">
      <c r="A51" s="75">
        <v>44</v>
      </c>
      <c r="B51" s="20" t="s">
        <v>154</v>
      </c>
      <c r="C51" s="20"/>
      <c r="D51" s="22" t="s">
        <v>155</v>
      </c>
      <c r="E51" s="22" t="s">
        <v>156</v>
      </c>
      <c r="F51" s="23">
        <v>1952</v>
      </c>
      <c r="G51" s="37">
        <v>10</v>
      </c>
      <c r="H51" s="37">
        <v>20</v>
      </c>
      <c r="I51" s="38">
        <v>42</v>
      </c>
      <c r="J51" s="39">
        <f t="shared" si="18"/>
        <v>2.5</v>
      </c>
      <c r="K51" s="38">
        <v>0</v>
      </c>
      <c r="L51" s="40">
        <f t="shared" si="19"/>
        <v>0</v>
      </c>
      <c r="M51" s="41">
        <f t="shared" si="20"/>
        <v>0</v>
      </c>
      <c r="N51" s="42">
        <v>270</v>
      </c>
      <c r="O51" s="43">
        <f t="shared" si="21"/>
        <v>30</v>
      </c>
      <c r="P51" s="44">
        <f t="shared" si="22"/>
        <v>1.5</v>
      </c>
      <c r="Q51" s="45">
        <f t="shared" si="23"/>
        <v>34</v>
      </c>
      <c r="R51" s="46">
        <v>6</v>
      </c>
      <c r="S51" s="47"/>
    </row>
    <row r="52" spans="1:20" s="35" customFormat="1" ht="15" customHeight="1">
      <c r="A52" s="75">
        <v>42</v>
      </c>
      <c r="B52" s="20" t="s">
        <v>157</v>
      </c>
      <c r="C52" s="20" t="s">
        <v>158</v>
      </c>
      <c r="D52" s="22" t="s">
        <v>159</v>
      </c>
      <c r="E52" s="22" t="s">
        <v>160</v>
      </c>
      <c r="F52" s="23">
        <v>1956</v>
      </c>
      <c r="G52" s="37">
        <v>5</v>
      </c>
      <c r="H52" s="37">
        <v>25</v>
      </c>
      <c r="I52" s="38">
        <v>80</v>
      </c>
      <c r="J52" s="39">
        <f t="shared" si="18"/>
        <v>2.5</v>
      </c>
      <c r="K52" s="38">
        <v>5</v>
      </c>
      <c r="L52" s="40">
        <f t="shared" si="19"/>
        <v>2.5</v>
      </c>
      <c r="M52" s="41">
        <f t="shared" si="20"/>
        <v>2.5</v>
      </c>
      <c r="N52" s="42">
        <v>337</v>
      </c>
      <c r="O52" s="43">
        <f t="shared" si="21"/>
        <v>37</v>
      </c>
      <c r="P52" s="44">
        <f t="shared" si="22"/>
        <v>1.85</v>
      </c>
      <c r="Q52" s="45">
        <f t="shared" si="23"/>
        <v>36.85</v>
      </c>
      <c r="R52" s="46">
        <v>7</v>
      </c>
      <c r="S52" s="47"/>
    </row>
    <row r="53" spans="1:20" s="35" customFormat="1" ht="15" customHeight="1">
      <c r="A53" s="75">
        <v>48</v>
      </c>
      <c r="B53" s="20" t="s">
        <v>161</v>
      </c>
      <c r="C53" s="20" t="s">
        <v>162</v>
      </c>
      <c r="D53" s="22" t="s">
        <v>21</v>
      </c>
      <c r="E53" s="22" t="s">
        <v>163</v>
      </c>
      <c r="F53" s="23">
        <v>1959</v>
      </c>
      <c r="G53" s="37">
        <v>15</v>
      </c>
      <c r="H53" s="37">
        <v>30</v>
      </c>
      <c r="I53" s="38">
        <v>4</v>
      </c>
      <c r="J53" s="39">
        <f t="shared" si="18"/>
        <v>0.4</v>
      </c>
      <c r="K53" s="38">
        <v>0</v>
      </c>
      <c r="L53" s="40">
        <f t="shared" si="19"/>
        <v>0</v>
      </c>
      <c r="M53" s="41">
        <f t="shared" si="20"/>
        <v>0</v>
      </c>
      <c r="N53" s="42">
        <v>318</v>
      </c>
      <c r="O53" s="43">
        <f t="shared" si="21"/>
        <v>18</v>
      </c>
      <c r="P53" s="44">
        <f t="shared" si="22"/>
        <v>0.9</v>
      </c>
      <c r="Q53" s="45">
        <f t="shared" si="23"/>
        <v>46.3</v>
      </c>
      <c r="R53" s="46">
        <v>8</v>
      </c>
      <c r="S53" s="47"/>
    </row>
    <row r="54" spans="1:20" s="35" customFormat="1" ht="15" customHeight="1">
      <c r="A54" s="75">
        <v>47</v>
      </c>
      <c r="B54" s="20" t="s">
        <v>164</v>
      </c>
      <c r="C54" s="20" t="s">
        <v>165</v>
      </c>
      <c r="D54" s="22" t="s">
        <v>166</v>
      </c>
      <c r="E54" s="22" t="s">
        <v>167</v>
      </c>
      <c r="F54" s="23">
        <v>1962</v>
      </c>
      <c r="G54" s="37">
        <v>15</v>
      </c>
      <c r="H54" s="37">
        <v>30</v>
      </c>
      <c r="I54" s="38">
        <v>57</v>
      </c>
      <c r="J54" s="39">
        <f t="shared" si="18"/>
        <v>2.5</v>
      </c>
      <c r="K54" s="38">
        <v>1</v>
      </c>
      <c r="L54" s="40">
        <f t="shared" si="19"/>
        <v>0.5</v>
      </c>
      <c r="M54" s="41">
        <f t="shared" si="20"/>
        <v>0.5</v>
      </c>
      <c r="N54" s="42">
        <v>258</v>
      </c>
      <c r="O54" s="43">
        <f t="shared" si="21"/>
        <v>42</v>
      </c>
      <c r="P54" s="44">
        <f t="shared" si="22"/>
        <v>2.1</v>
      </c>
      <c r="Q54" s="45">
        <f t="shared" si="23"/>
        <v>50.1</v>
      </c>
      <c r="R54" s="46">
        <v>9</v>
      </c>
      <c r="S54" s="47"/>
    </row>
    <row r="55" spans="1:20" s="35" customFormat="1" ht="15" customHeight="1">
      <c r="A55" s="75">
        <v>45</v>
      </c>
      <c r="B55" s="20" t="s">
        <v>168</v>
      </c>
      <c r="C55" s="20" t="s">
        <v>169</v>
      </c>
      <c r="D55" s="22" t="s">
        <v>95</v>
      </c>
      <c r="E55" s="22" t="s">
        <v>153</v>
      </c>
      <c r="F55" s="23">
        <v>1959</v>
      </c>
      <c r="G55" s="37">
        <v>45</v>
      </c>
      <c r="H55" s="37">
        <v>50</v>
      </c>
      <c r="I55" s="38">
        <v>2</v>
      </c>
      <c r="J55" s="39">
        <f t="shared" si="18"/>
        <v>0.2</v>
      </c>
      <c r="K55" s="38">
        <v>10</v>
      </c>
      <c r="L55" s="40">
        <f t="shared" si="19"/>
        <v>5</v>
      </c>
      <c r="M55" s="41">
        <f t="shared" si="20"/>
        <v>2.5</v>
      </c>
      <c r="N55" s="42">
        <v>271</v>
      </c>
      <c r="O55" s="43">
        <f t="shared" si="21"/>
        <v>29</v>
      </c>
      <c r="P55" s="44">
        <f t="shared" si="22"/>
        <v>1.4500000000000002</v>
      </c>
      <c r="Q55" s="45">
        <f t="shared" si="23"/>
        <v>99.15</v>
      </c>
      <c r="R55" s="46">
        <v>10</v>
      </c>
      <c r="S55" s="47"/>
    </row>
    <row r="56" spans="1:20" s="35" customFormat="1" ht="15" customHeight="1" thickBot="1">
      <c r="A56" s="80">
        <v>49</v>
      </c>
      <c r="B56" s="49" t="s">
        <v>170</v>
      </c>
      <c r="C56" s="49" t="s">
        <v>171</v>
      </c>
      <c r="D56" s="50" t="s">
        <v>159</v>
      </c>
      <c r="E56" s="50" t="s">
        <v>172</v>
      </c>
      <c r="F56" s="51">
        <v>1959</v>
      </c>
      <c r="G56" s="52"/>
      <c r="H56" s="52"/>
      <c r="I56" s="53"/>
      <c r="J56" s="54">
        <f t="shared" si="18"/>
        <v>0</v>
      </c>
      <c r="K56" s="53"/>
      <c r="L56" s="55">
        <f t="shared" si="19"/>
        <v>0</v>
      </c>
      <c r="M56" s="56">
        <f t="shared" si="20"/>
        <v>0</v>
      </c>
      <c r="N56" s="57"/>
      <c r="O56" s="58">
        <f t="shared" si="21"/>
        <v>300</v>
      </c>
      <c r="P56" s="59">
        <f t="shared" si="22"/>
        <v>2.5</v>
      </c>
      <c r="Q56" s="52" t="s">
        <v>132</v>
      </c>
      <c r="R56" s="60"/>
      <c r="S56" s="60"/>
    </row>
    <row r="57" spans="1:20" s="35" customFormat="1" ht="11.25" customHeight="1" thickTop="1" thickBot="1">
      <c r="A57" s="82"/>
      <c r="B57" s="62"/>
      <c r="C57" s="62"/>
      <c r="D57" s="63"/>
      <c r="E57" s="63"/>
      <c r="F57" s="64"/>
      <c r="G57" s="65"/>
      <c r="H57" s="65"/>
      <c r="I57" s="65"/>
      <c r="J57" s="65"/>
      <c r="K57" s="65"/>
      <c r="L57" s="65"/>
      <c r="M57" s="66"/>
      <c r="N57" s="67"/>
      <c r="O57" s="65"/>
      <c r="P57" s="65"/>
      <c r="Q57" s="65"/>
      <c r="R57" s="68"/>
      <c r="S57" s="68"/>
    </row>
    <row r="58" spans="1:20" s="74" customFormat="1" ht="14.25" thickTop="1" thickBot="1">
      <c r="A58" s="69" t="s">
        <v>173</v>
      </c>
      <c r="B58" s="70"/>
      <c r="C58" s="70"/>
      <c r="D58" s="70"/>
      <c r="E58" s="70"/>
      <c r="F58" s="70"/>
      <c r="G58" s="70"/>
      <c r="H58" s="70"/>
      <c r="I58" s="71"/>
      <c r="J58" s="70"/>
      <c r="K58" s="70"/>
      <c r="L58" s="70"/>
      <c r="M58" s="70"/>
      <c r="N58" s="72"/>
      <c r="O58" s="71"/>
      <c r="P58" s="71"/>
      <c r="Q58" s="70"/>
      <c r="R58" s="70"/>
      <c r="S58" s="73"/>
    </row>
    <row r="59" spans="1:20" s="18" customFormat="1" ht="19.5" customHeight="1" thickTop="1" thickBot="1">
      <c r="A59" s="7" t="s">
        <v>1</v>
      </c>
      <c r="B59" s="8" t="s">
        <v>2</v>
      </c>
      <c r="C59" s="8" t="s">
        <v>3</v>
      </c>
      <c r="D59" s="8" t="s">
        <v>4</v>
      </c>
      <c r="E59" s="9" t="s">
        <v>5</v>
      </c>
      <c r="F59" s="10" t="s">
        <v>6</v>
      </c>
      <c r="G59" s="11" t="s">
        <v>7</v>
      </c>
      <c r="H59" s="11" t="s">
        <v>8</v>
      </c>
      <c r="I59" s="12" t="s">
        <v>9</v>
      </c>
      <c r="J59" s="13"/>
      <c r="K59" s="12" t="s">
        <v>10</v>
      </c>
      <c r="L59" s="14"/>
      <c r="M59" s="13"/>
      <c r="N59" s="12" t="s">
        <v>42</v>
      </c>
      <c r="O59" s="14"/>
      <c r="P59" s="13"/>
      <c r="Q59" s="15" t="s">
        <v>12</v>
      </c>
      <c r="R59" s="16" t="s">
        <v>13</v>
      </c>
      <c r="S59" s="17" t="s">
        <v>14</v>
      </c>
    </row>
    <row r="60" spans="1:20" ht="15" customHeight="1" thickTop="1">
      <c r="A60" s="75">
        <v>52</v>
      </c>
      <c r="B60" s="20" t="s">
        <v>174</v>
      </c>
      <c r="C60" s="76" t="s">
        <v>175</v>
      </c>
      <c r="D60" s="22" t="s">
        <v>176</v>
      </c>
      <c r="E60" s="22" t="s">
        <v>177</v>
      </c>
      <c r="F60" s="23">
        <v>1966</v>
      </c>
      <c r="G60" s="32">
        <v>0</v>
      </c>
      <c r="H60" s="32">
        <v>0</v>
      </c>
      <c r="I60" s="25">
        <v>10</v>
      </c>
      <c r="J60" s="26">
        <f t="shared" ref="J60:J68" si="24">IF(I60*0.1&lt;2.5,I60*0.1,2.5)</f>
        <v>1</v>
      </c>
      <c r="K60" s="25">
        <v>1</v>
      </c>
      <c r="L60" s="27">
        <f t="shared" ref="L60:L68" si="25">K60*0.5</f>
        <v>0.5</v>
      </c>
      <c r="M60" s="28">
        <f t="shared" ref="M60:M68" si="26">IF(L60&lt;2.5,L60,2.5)</f>
        <v>0.5</v>
      </c>
      <c r="N60" s="29">
        <v>285</v>
      </c>
      <c r="O60" s="30">
        <f t="shared" ref="O60:O68" si="27">IF(N60&lt;300,300-N60,N60-300)</f>
        <v>15</v>
      </c>
      <c r="P60" s="31">
        <f t="shared" ref="P60:P68" si="28">IF(O60&lt;50,O60*0.05,2.5)</f>
        <v>0.75</v>
      </c>
      <c r="Q60" s="32">
        <f t="shared" ref="Q60:Q68" si="29">G60+H60+J60+M60+P60</f>
        <v>2.25</v>
      </c>
      <c r="R60" s="33">
        <v>1</v>
      </c>
      <c r="S60" s="77" t="s">
        <v>14</v>
      </c>
    </row>
    <row r="61" spans="1:20" ht="15" customHeight="1">
      <c r="A61" s="75">
        <v>51</v>
      </c>
      <c r="B61" s="20" t="s">
        <v>178</v>
      </c>
      <c r="C61" s="20" t="s">
        <v>179</v>
      </c>
      <c r="D61" s="22" t="s">
        <v>79</v>
      </c>
      <c r="E61" s="22" t="s">
        <v>180</v>
      </c>
      <c r="F61" s="23">
        <v>1967</v>
      </c>
      <c r="G61" s="45">
        <v>0</v>
      </c>
      <c r="H61" s="45">
        <v>15</v>
      </c>
      <c r="I61" s="38">
        <v>36</v>
      </c>
      <c r="J61" s="39">
        <f t="shared" si="24"/>
        <v>2.5</v>
      </c>
      <c r="K61" s="38">
        <v>0</v>
      </c>
      <c r="L61" s="40">
        <f t="shared" si="25"/>
        <v>0</v>
      </c>
      <c r="M61" s="41">
        <f t="shared" si="26"/>
        <v>0</v>
      </c>
      <c r="N61" s="42">
        <v>326</v>
      </c>
      <c r="O61" s="43">
        <f t="shared" si="27"/>
        <v>26</v>
      </c>
      <c r="P61" s="44">
        <f t="shared" si="28"/>
        <v>1.3</v>
      </c>
      <c r="Q61" s="45">
        <f t="shared" si="29"/>
        <v>18.8</v>
      </c>
      <c r="R61" s="46">
        <v>2</v>
      </c>
      <c r="S61" s="78" t="s">
        <v>14</v>
      </c>
      <c r="T61" s="101"/>
    </row>
    <row r="62" spans="1:20" ht="15" customHeight="1">
      <c r="A62" s="75">
        <v>58</v>
      </c>
      <c r="B62" s="20" t="s">
        <v>181</v>
      </c>
      <c r="C62" s="20" t="s">
        <v>182</v>
      </c>
      <c r="D62" s="22" t="s">
        <v>75</v>
      </c>
      <c r="E62" s="22" t="s">
        <v>183</v>
      </c>
      <c r="F62" s="23">
        <v>1968</v>
      </c>
      <c r="G62" s="45">
        <v>10</v>
      </c>
      <c r="H62" s="45">
        <v>10</v>
      </c>
      <c r="I62" s="38">
        <v>9</v>
      </c>
      <c r="J62" s="39">
        <f t="shared" si="24"/>
        <v>0.9</v>
      </c>
      <c r="K62" s="38">
        <v>0</v>
      </c>
      <c r="L62" s="40">
        <f t="shared" si="25"/>
        <v>0</v>
      </c>
      <c r="M62" s="41">
        <f t="shared" si="26"/>
        <v>0</v>
      </c>
      <c r="N62" s="42">
        <v>353</v>
      </c>
      <c r="O62" s="43">
        <f t="shared" si="27"/>
        <v>53</v>
      </c>
      <c r="P62" s="44">
        <f t="shared" si="28"/>
        <v>2.5</v>
      </c>
      <c r="Q62" s="45">
        <f t="shared" si="29"/>
        <v>23.4</v>
      </c>
      <c r="R62" s="46">
        <v>3</v>
      </c>
      <c r="S62" s="78" t="s">
        <v>14</v>
      </c>
    </row>
    <row r="63" spans="1:20" ht="15" customHeight="1">
      <c r="A63" s="75">
        <v>53</v>
      </c>
      <c r="B63" s="20" t="s">
        <v>184</v>
      </c>
      <c r="C63" s="20" t="s">
        <v>185</v>
      </c>
      <c r="D63" s="22" t="s">
        <v>186</v>
      </c>
      <c r="E63" s="22" t="s">
        <v>187</v>
      </c>
      <c r="F63" s="23">
        <v>1968</v>
      </c>
      <c r="G63" s="45">
        <v>10</v>
      </c>
      <c r="H63" s="45">
        <v>15</v>
      </c>
      <c r="I63" s="38">
        <v>5</v>
      </c>
      <c r="J63" s="39">
        <f t="shared" si="24"/>
        <v>0.5</v>
      </c>
      <c r="K63" s="38">
        <v>0</v>
      </c>
      <c r="L63" s="40">
        <f t="shared" si="25"/>
        <v>0</v>
      </c>
      <c r="M63" s="41">
        <f t="shared" si="26"/>
        <v>0</v>
      </c>
      <c r="N63" s="42">
        <v>257</v>
      </c>
      <c r="O63" s="43">
        <f t="shared" si="27"/>
        <v>43</v>
      </c>
      <c r="P63" s="44">
        <f t="shared" si="28"/>
        <v>2.15</v>
      </c>
      <c r="Q63" s="45">
        <f t="shared" si="29"/>
        <v>27.65</v>
      </c>
      <c r="R63" s="46">
        <v>4</v>
      </c>
      <c r="S63" s="78"/>
    </row>
    <row r="64" spans="1:20" ht="15" customHeight="1">
      <c r="A64" s="75">
        <v>50</v>
      </c>
      <c r="B64" s="20" t="s">
        <v>188</v>
      </c>
      <c r="C64" s="20" t="s">
        <v>189</v>
      </c>
      <c r="D64" s="22" t="s">
        <v>190</v>
      </c>
      <c r="E64" s="22" t="s">
        <v>191</v>
      </c>
      <c r="F64" s="23">
        <v>1968</v>
      </c>
      <c r="G64" s="45">
        <v>20</v>
      </c>
      <c r="H64" s="45">
        <v>15</v>
      </c>
      <c r="I64" s="38">
        <v>10</v>
      </c>
      <c r="J64" s="39">
        <f t="shared" si="24"/>
        <v>1</v>
      </c>
      <c r="K64" s="38">
        <v>0</v>
      </c>
      <c r="L64" s="40">
        <f t="shared" si="25"/>
        <v>0</v>
      </c>
      <c r="M64" s="41">
        <f t="shared" si="26"/>
        <v>0</v>
      </c>
      <c r="N64" s="42">
        <v>283</v>
      </c>
      <c r="O64" s="43">
        <f t="shared" si="27"/>
        <v>17</v>
      </c>
      <c r="P64" s="44">
        <f t="shared" si="28"/>
        <v>0.85000000000000009</v>
      </c>
      <c r="Q64" s="45">
        <f t="shared" si="29"/>
        <v>36.85</v>
      </c>
      <c r="R64" s="46">
        <v>5</v>
      </c>
      <c r="S64" s="78"/>
    </row>
    <row r="65" spans="1:19" ht="15" customHeight="1">
      <c r="A65" s="75">
        <v>54</v>
      </c>
      <c r="B65" s="20" t="s">
        <v>192</v>
      </c>
      <c r="C65" s="20" t="s">
        <v>193</v>
      </c>
      <c r="D65" s="22" t="s">
        <v>194</v>
      </c>
      <c r="E65" s="22" t="s">
        <v>195</v>
      </c>
      <c r="F65" s="23">
        <v>1966</v>
      </c>
      <c r="G65" s="45">
        <v>15</v>
      </c>
      <c r="H65" s="45">
        <v>25</v>
      </c>
      <c r="I65" s="38">
        <v>30</v>
      </c>
      <c r="J65" s="39">
        <f t="shared" si="24"/>
        <v>2.5</v>
      </c>
      <c r="K65" s="38">
        <v>0</v>
      </c>
      <c r="L65" s="40">
        <f t="shared" si="25"/>
        <v>0</v>
      </c>
      <c r="M65" s="41">
        <f t="shared" si="26"/>
        <v>0</v>
      </c>
      <c r="N65" s="42">
        <v>309</v>
      </c>
      <c r="O65" s="43">
        <f t="shared" si="27"/>
        <v>9</v>
      </c>
      <c r="P65" s="44">
        <f t="shared" si="28"/>
        <v>0.45</v>
      </c>
      <c r="Q65" s="45">
        <f t="shared" si="29"/>
        <v>42.95</v>
      </c>
      <c r="R65" s="46">
        <v>6</v>
      </c>
      <c r="S65" s="78"/>
    </row>
    <row r="66" spans="1:19" ht="15" customHeight="1">
      <c r="A66" s="75">
        <v>57</v>
      </c>
      <c r="B66" s="20" t="s">
        <v>196</v>
      </c>
      <c r="C66" s="20" t="s">
        <v>197</v>
      </c>
      <c r="D66" s="22" t="s">
        <v>95</v>
      </c>
      <c r="E66" s="22" t="s">
        <v>198</v>
      </c>
      <c r="F66" s="23">
        <v>1967</v>
      </c>
      <c r="G66" s="45">
        <v>10</v>
      </c>
      <c r="H66" s="45">
        <v>40</v>
      </c>
      <c r="I66" s="38">
        <v>26</v>
      </c>
      <c r="J66" s="39">
        <f t="shared" si="24"/>
        <v>2.5</v>
      </c>
      <c r="K66" s="38">
        <v>0</v>
      </c>
      <c r="L66" s="40">
        <f t="shared" si="25"/>
        <v>0</v>
      </c>
      <c r="M66" s="41">
        <f t="shared" si="26"/>
        <v>0</v>
      </c>
      <c r="N66" s="42">
        <v>309</v>
      </c>
      <c r="O66" s="43">
        <f t="shared" si="27"/>
        <v>9</v>
      </c>
      <c r="P66" s="44">
        <f t="shared" si="28"/>
        <v>0.45</v>
      </c>
      <c r="Q66" s="45">
        <f t="shared" si="29"/>
        <v>52.95</v>
      </c>
      <c r="R66" s="46">
        <v>7</v>
      </c>
      <c r="S66" s="78"/>
    </row>
    <row r="67" spans="1:19" ht="15" customHeight="1">
      <c r="A67" s="75">
        <v>56</v>
      </c>
      <c r="B67" s="20" t="s">
        <v>199</v>
      </c>
      <c r="C67" s="20" t="s">
        <v>200</v>
      </c>
      <c r="D67" s="22" t="s">
        <v>45</v>
      </c>
      <c r="E67" s="22" t="s">
        <v>201</v>
      </c>
      <c r="F67" s="23">
        <v>1965</v>
      </c>
      <c r="G67" s="45">
        <v>135</v>
      </c>
      <c r="H67" s="45">
        <v>155</v>
      </c>
      <c r="I67" s="38">
        <v>14</v>
      </c>
      <c r="J67" s="39">
        <f t="shared" si="24"/>
        <v>1.4000000000000001</v>
      </c>
      <c r="K67" s="38">
        <v>9</v>
      </c>
      <c r="L67" s="40">
        <f t="shared" si="25"/>
        <v>4.5</v>
      </c>
      <c r="M67" s="41">
        <f t="shared" si="26"/>
        <v>2.5</v>
      </c>
      <c r="N67" s="42">
        <v>469</v>
      </c>
      <c r="O67" s="43">
        <f t="shared" si="27"/>
        <v>169</v>
      </c>
      <c r="P67" s="44">
        <f t="shared" si="28"/>
        <v>2.5</v>
      </c>
      <c r="Q67" s="45">
        <f t="shared" si="29"/>
        <v>296.39999999999998</v>
      </c>
      <c r="R67" s="46">
        <v>8</v>
      </c>
      <c r="S67" s="78"/>
    </row>
    <row r="68" spans="1:19" ht="15" customHeight="1" thickBot="1">
      <c r="A68" s="48">
        <v>83</v>
      </c>
      <c r="B68" s="102" t="s">
        <v>202</v>
      </c>
      <c r="C68" s="102" t="s">
        <v>203</v>
      </c>
      <c r="D68" s="103" t="s">
        <v>79</v>
      </c>
      <c r="E68" s="103" t="s">
        <v>204</v>
      </c>
      <c r="F68" s="104">
        <v>1971</v>
      </c>
      <c r="G68" s="52">
        <v>135</v>
      </c>
      <c r="H68" s="52">
        <v>200</v>
      </c>
      <c r="I68" s="53">
        <v>3</v>
      </c>
      <c r="J68" s="54">
        <f t="shared" si="24"/>
        <v>0.30000000000000004</v>
      </c>
      <c r="K68" s="53">
        <v>29</v>
      </c>
      <c r="L68" s="55">
        <f t="shared" si="25"/>
        <v>14.5</v>
      </c>
      <c r="M68" s="56">
        <f t="shared" si="26"/>
        <v>2.5</v>
      </c>
      <c r="N68" s="57"/>
      <c r="O68" s="58">
        <f t="shared" si="27"/>
        <v>300</v>
      </c>
      <c r="P68" s="59">
        <f t="shared" si="28"/>
        <v>2.5</v>
      </c>
      <c r="Q68" s="52">
        <f t="shared" si="29"/>
        <v>340.3</v>
      </c>
      <c r="R68" s="60">
        <v>9</v>
      </c>
      <c r="S68" s="81"/>
    </row>
    <row r="69" spans="1:19" ht="11.25" customHeight="1" thickTop="1" thickBot="1">
      <c r="A69" s="61"/>
      <c r="B69" s="105"/>
      <c r="C69" s="105"/>
      <c r="D69" s="65"/>
      <c r="E69" s="65"/>
      <c r="F69" s="65"/>
      <c r="G69" s="65"/>
      <c r="H69" s="65"/>
      <c r="I69" s="106"/>
      <c r="J69" s="106"/>
      <c r="K69" s="106"/>
      <c r="L69" s="65"/>
      <c r="M69" s="66"/>
      <c r="N69" s="67"/>
      <c r="O69" s="65"/>
      <c r="P69" s="65"/>
      <c r="Q69" s="65"/>
      <c r="R69" s="68"/>
      <c r="S69" s="68"/>
    </row>
    <row r="70" spans="1:19" s="74" customFormat="1" ht="14.25" thickTop="1" thickBot="1">
      <c r="A70" s="83" t="s">
        <v>205</v>
      </c>
      <c r="B70" s="84"/>
      <c r="C70" s="84"/>
      <c r="D70" s="84"/>
      <c r="E70" s="84"/>
      <c r="F70" s="84"/>
      <c r="G70" s="84"/>
      <c r="H70" s="84"/>
      <c r="I70" s="85"/>
      <c r="J70" s="84"/>
      <c r="K70" s="84"/>
      <c r="L70" s="84"/>
      <c r="M70" s="84"/>
      <c r="N70" s="86"/>
      <c r="O70" s="85"/>
      <c r="P70" s="85"/>
      <c r="Q70" s="84"/>
      <c r="R70" s="84"/>
      <c r="S70" s="87"/>
    </row>
    <row r="71" spans="1:19" s="18" customFormat="1" ht="19.5" customHeight="1" thickTop="1" thickBot="1">
      <c r="A71" s="7" t="s">
        <v>1</v>
      </c>
      <c r="B71" s="8" t="s">
        <v>2</v>
      </c>
      <c r="C71" s="8" t="s">
        <v>3</v>
      </c>
      <c r="D71" s="8" t="s">
        <v>4</v>
      </c>
      <c r="E71" s="9" t="s">
        <v>5</v>
      </c>
      <c r="F71" s="10" t="s">
        <v>6</v>
      </c>
      <c r="G71" s="11" t="s">
        <v>7</v>
      </c>
      <c r="H71" s="11" t="s">
        <v>8</v>
      </c>
      <c r="I71" s="12" t="s">
        <v>9</v>
      </c>
      <c r="J71" s="13"/>
      <c r="K71" s="12" t="s">
        <v>10</v>
      </c>
      <c r="L71" s="14"/>
      <c r="M71" s="13"/>
      <c r="N71" s="12" t="s">
        <v>42</v>
      </c>
      <c r="O71" s="14"/>
      <c r="P71" s="13"/>
      <c r="Q71" s="15" t="s">
        <v>12</v>
      </c>
      <c r="R71" s="16" t="s">
        <v>13</v>
      </c>
      <c r="S71" s="17" t="s">
        <v>14</v>
      </c>
    </row>
    <row r="72" spans="1:19" ht="15" customHeight="1" thickTop="1">
      <c r="A72" s="75">
        <v>59</v>
      </c>
      <c r="B72" s="20" t="s">
        <v>206</v>
      </c>
      <c r="C72" s="76" t="s">
        <v>207</v>
      </c>
      <c r="D72" s="22" t="s">
        <v>28</v>
      </c>
      <c r="E72" s="22" t="s">
        <v>208</v>
      </c>
      <c r="F72" s="23">
        <v>1969</v>
      </c>
      <c r="G72" s="32">
        <v>0</v>
      </c>
      <c r="H72" s="32">
        <v>5</v>
      </c>
      <c r="I72" s="25">
        <v>3</v>
      </c>
      <c r="J72" s="26">
        <f t="shared" ref="J72:J79" si="30">IF(I72*0.1&lt;2.5,I72*0.1,2.5)</f>
        <v>0.30000000000000004</v>
      </c>
      <c r="K72" s="25">
        <v>0</v>
      </c>
      <c r="L72" s="27">
        <f t="shared" ref="L72:L79" si="31">K72*0.5</f>
        <v>0</v>
      </c>
      <c r="M72" s="28">
        <f t="shared" ref="M72:M79" si="32">IF(L72&lt;2.5,L72,2.5)</f>
        <v>0</v>
      </c>
      <c r="N72" s="29">
        <v>330</v>
      </c>
      <c r="O72" s="30">
        <f t="shared" ref="O72:O79" si="33">IF(N72&lt;300,300-N72,N72-300)</f>
        <v>30</v>
      </c>
      <c r="P72" s="31">
        <f t="shared" ref="P72:P79" si="34">IF(O72&lt;50,O72*0.05,2.5)</f>
        <v>1.5</v>
      </c>
      <c r="Q72" s="32">
        <f t="shared" ref="Q72:Q79" si="35">G72+H72+J72+M72+P72</f>
        <v>6.8</v>
      </c>
      <c r="R72" s="33">
        <v>1</v>
      </c>
      <c r="S72" s="34" t="s">
        <v>14</v>
      </c>
    </row>
    <row r="73" spans="1:19" ht="15" customHeight="1">
      <c r="A73" s="75">
        <v>65</v>
      </c>
      <c r="B73" s="20" t="s">
        <v>209</v>
      </c>
      <c r="C73" s="20" t="s">
        <v>210</v>
      </c>
      <c r="D73" s="22" t="s">
        <v>88</v>
      </c>
      <c r="E73" s="22">
        <v>600</v>
      </c>
      <c r="F73" s="23">
        <v>1969</v>
      </c>
      <c r="G73" s="45">
        <v>10</v>
      </c>
      <c r="H73" s="45">
        <v>5</v>
      </c>
      <c r="I73" s="38">
        <v>23</v>
      </c>
      <c r="J73" s="39">
        <f t="shared" si="30"/>
        <v>2.3000000000000003</v>
      </c>
      <c r="K73" s="38">
        <v>0</v>
      </c>
      <c r="L73" s="40">
        <f t="shared" si="31"/>
        <v>0</v>
      </c>
      <c r="M73" s="41">
        <f t="shared" si="32"/>
        <v>0</v>
      </c>
      <c r="N73" s="42">
        <v>325</v>
      </c>
      <c r="O73" s="43">
        <f t="shared" si="33"/>
        <v>25</v>
      </c>
      <c r="P73" s="44">
        <f t="shared" si="34"/>
        <v>1.25</v>
      </c>
      <c r="Q73" s="45">
        <f t="shared" si="35"/>
        <v>18.55</v>
      </c>
      <c r="R73" s="46">
        <v>2</v>
      </c>
      <c r="S73" s="47" t="s">
        <v>14</v>
      </c>
    </row>
    <row r="74" spans="1:19" ht="15" customHeight="1">
      <c r="A74" s="75">
        <v>62</v>
      </c>
      <c r="B74" s="20" t="s">
        <v>211</v>
      </c>
      <c r="C74" s="20" t="s">
        <v>212</v>
      </c>
      <c r="D74" s="22" t="s">
        <v>25</v>
      </c>
      <c r="E74" s="22" t="s">
        <v>213</v>
      </c>
      <c r="F74" s="23">
        <v>1974</v>
      </c>
      <c r="G74" s="45">
        <v>15</v>
      </c>
      <c r="H74" s="45">
        <v>10</v>
      </c>
      <c r="I74" s="38">
        <v>12</v>
      </c>
      <c r="J74" s="39">
        <f t="shared" si="30"/>
        <v>1.2000000000000002</v>
      </c>
      <c r="K74" s="38">
        <v>11</v>
      </c>
      <c r="L74" s="40">
        <f t="shared" si="31"/>
        <v>5.5</v>
      </c>
      <c r="M74" s="41">
        <f t="shared" si="32"/>
        <v>2.5</v>
      </c>
      <c r="N74" s="42">
        <v>337</v>
      </c>
      <c r="O74" s="43">
        <f t="shared" si="33"/>
        <v>37</v>
      </c>
      <c r="P74" s="44">
        <f t="shared" si="34"/>
        <v>1.85</v>
      </c>
      <c r="Q74" s="45">
        <f t="shared" si="35"/>
        <v>30.55</v>
      </c>
      <c r="R74" s="46">
        <v>3</v>
      </c>
      <c r="S74" s="47" t="s">
        <v>14</v>
      </c>
    </row>
    <row r="75" spans="1:19" ht="15" customHeight="1">
      <c r="A75" s="75">
        <v>68</v>
      </c>
      <c r="B75" s="20" t="s">
        <v>214</v>
      </c>
      <c r="C75" s="20" t="s">
        <v>215</v>
      </c>
      <c r="D75" s="22" t="s">
        <v>64</v>
      </c>
      <c r="E75" s="22" t="s">
        <v>216</v>
      </c>
      <c r="F75" s="23">
        <v>1974</v>
      </c>
      <c r="G75" s="45">
        <v>0</v>
      </c>
      <c r="H75" s="45">
        <v>35</v>
      </c>
      <c r="I75" s="38">
        <v>16</v>
      </c>
      <c r="J75" s="39">
        <f t="shared" si="30"/>
        <v>1.6</v>
      </c>
      <c r="K75" s="38">
        <v>0</v>
      </c>
      <c r="L75" s="40">
        <f t="shared" si="31"/>
        <v>0</v>
      </c>
      <c r="M75" s="41">
        <f t="shared" si="32"/>
        <v>0</v>
      </c>
      <c r="N75" s="42">
        <v>340</v>
      </c>
      <c r="O75" s="43">
        <f t="shared" si="33"/>
        <v>40</v>
      </c>
      <c r="P75" s="44">
        <f t="shared" si="34"/>
        <v>2</v>
      </c>
      <c r="Q75" s="45">
        <f t="shared" si="35"/>
        <v>38.6</v>
      </c>
      <c r="R75" s="46">
        <v>4</v>
      </c>
      <c r="S75" s="47"/>
    </row>
    <row r="76" spans="1:19" ht="15" customHeight="1">
      <c r="A76" s="75">
        <v>63</v>
      </c>
      <c r="B76" s="20" t="s">
        <v>217</v>
      </c>
      <c r="C76" s="20" t="s">
        <v>218</v>
      </c>
      <c r="D76" s="22" t="s">
        <v>64</v>
      </c>
      <c r="E76" s="22" t="s">
        <v>219</v>
      </c>
      <c r="F76" s="23">
        <v>1969</v>
      </c>
      <c r="G76" s="45">
        <v>10</v>
      </c>
      <c r="H76" s="45">
        <v>25</v>
      </c>
      <c r="I76" s="38">
        <v>130</v>
      </c>
      <c r="J76" s="39">
        <f t="shared" si="30"/>
        <v>2.5</v>
      </c>
      <c r="K76" s="38">
        <v>22</v>
      </c>
      <c r="L76" s="40">
        <f t="shared" si="31"/>
        <v>11</v>
      </c>
      <c r="M76" s="41">
        <f t="shared" si="32"/>
        <v>2.5</v>
      </c>
      <c r="N76" s="42">
        <v>320</v>
      </c>
      <c r="O76" s="43">
        <f t="shared" si="33"/>
        <v>20</v>
      </c>
      <c r="P76" s="44">
        <f t="shared" si="34"/>
        <v>1</v>
      </c>
      <c r="Q76" s="45">
        <f t="shared" si="35"/>
        <v>41</v>
      </c>
      <c r="R76" s="46">
        <v>5</v>
      </c>
      <c r="S76" s="47"/>
    </row>
    <row r="77" spans="1:19" ht="15" customHeight="1">
      <c r="A77" s="75">
        <v>67</v>
      </c>
      <c r="B77" s="20" t="s">
        <v>220</v>
      </c>
      <c r="C77" s="20" t="s">
        <v>221</v>
      </c>
      <c r="D77" s="22" t="s">
        <v>166</v>
      </c>
      <c r="E77" s="22" t="s">
        <v>222</v>
      </c>
      <c r="F77" s="23">
        <v>1972</v>
      </c>
      <c r="G77" s="45">
        <v>15</v>
      </c>
      <c r="H77" s="45">
        <v>20</v>
      </c>
      <c r="I77" s="38">
        <v>45</v>
      </c>
      <c r="J77" s="39">
        <f t="shared" si="30"/>
        <v>2.5</v>
      </c>
      <c r="K77" s="38">
        <v>22</v>
      </c>
      <c r="L77" s="40">
        <f t="shared" si="31"/>
        <v>11</v>
      </c>
      <c r="M77" s="41">
        <f t="shared" si="32"/>
        <v>2.5</v>
      </c>
      <c r="N77" s="42">
        <v>321</v>
      </c>
      <c r="O77" s="43">
        <f t="shared" si="33"/>
        <v>21</v>
      </c>
      <c r="P77" s="44">
        <f t="shared" si="34"/>
        <v>1.05</v>
      </c>
      <c r="Q77" s="45">
        <f t="shared" si="35"/>
        <v>41.05</v>
      </c>
      <c r="R77" s="46">
        <v>6</v>
      </c>
      <c r="S77" s="47"/>
    </row>
    <row r="78" spans="1:19" ht="15" customHeight="1">
      <c r="A78" s="75">
        <v>64</v>
      </c>
      <c r="B78" s="20" t="s">
        <v>223</v>
      </c>
      <c r="C78" s="20" t="s">
        <v>224</v>
      </c>
      <c r="D78" s="22" t="s">
        <v>225</v>
      </c>
      <c r="E78" s="22" t="s">
        <v>226</v>
      </c>
      <c r="F78" s="23">
        <v>1970</v>
      </c>
      <c r="G78" s="45">
        <v>30</v>
      </c>
      <c r="H78" s="45">
        <v>30</v>
      </c>
      <c r="I78" s="38">
        <v>25</v>
      </c>
      <c r="J78" s="39">
        <f t="shared" si="30"/>
        <v>2.5</v>
      </c>
      <c r="K78" s="38">
        <v>0</v>
      </c>
      <c r="L78" s="40">
        <f t="shared" si="31"/>
        <v>0</v>
      </c>
      <c r="M78" s="41">
        <f t="shared" si="32"/>
        <v>0</v>
      </c>
      <c r="N78" s="42">
        <v>355</v>
      </c>
      <c r="O78" s="43">
        <f t="shared" si="33"/>
        <v>55</v>
      </c>
      <c r="P78" s="44">
        <f t="shared" si="34"/>
        <v>2.5</v>
      </c>
      <c r="Q78" s="45">
        <f t="shared" si="35"/>
        <v>65</v>
      </c>
      <c r="R78" s="46">
        <v>7</v>
      </c>
      <c r="S78" s="47"/>
    </row>
    <row r="79" spans="1:19" ht="15" customHeight="1" thickBot="1">
      <c r="A79" s="80">
        <v>69</v>
      </c>
      <c r="B79" s="49" t="s">
        <v>227</v>
      </c>
      <c r="C79" s="49" t="s">
        <v>228</v>
      </c>
      <c r="D79" s="50" t="s">
        <v>88</v>
      </c>
      <c r="E79" s="50" t="s">
        <v>229</v>
      </c>
      <c r="F79" s="51">
        <v>1969</v>
      </c>
      <c r="G79" s="52">
        <v>135</v>
      </c>
      <c r="H79" s="52">
        <v>200</v>
      </c>
      <c r="I79" s="53">
        <v>24</v>
      </c>
      <c r="J79" s="54">
        <f t="shared" si="30"/>
        <v>2.4000000000000004</v>
      </c>
      <c r="K79" s="53">
        <v>29</v>
      </c>
      <c r="L79" s="55">
        <f t="shared" si="31"/>
        <v>14.5</v>
      </c>
      <c r="M79" s="56">
        <f t="shared" si="32"/>
        <v>2.5</v>
      </c>
      <c r="N79" s="57"/>
      <c r="O79" s="58">
        <f t="shared" si="33"/>
        <v>300</v>
      </c>
      <c r="P79" s="59">
        <f t="shared" si="34"/>
        <v>2.5</v>
      </c>
      <c r="Q79" s="52">
        <f t="shared" si="35"/>
        <v>342.4</v>
      </c>
      <c r="R79" s="60">
        <v>8</v>
      </c>
      <c r="S79" s="60"/>
    </row>
    <row r="80" spans="1:19" s="74" customFormat="1" ht="14.25" thickTop="1" thickBot="1">
      <c r="A80" s="88" t="s">
        <v>230</v>
      </c>
      <c r="B80" s="89"/>
      <c r="C80" s="89"/>
      <c r="D80" s="89"/>
      <c r="E80" s="89"/>
      <c r="F80" s="89"/>
      <c r="G80" s="89"/>
      <c r="H80" s="89"/>
      <c r="I80" s="90"/>
      <c r="J80" s="89"/>
      <c r="K80" s="89"/>
      <c r="L80" s="89"/>
      <c r="M80" s="89"/>
      <c r="N80" s="91"/>
      <c r="O80" s="90"/>
      <c r="P80" s="90"/>
      <c r="Q80" s="89"/>
      <c r="R80" s="89"/>
      <c r="S80" s="92"/>
    </row>
    <row r="81" spans="1:19" s="18" customFormat="1" ht="19.5" customHeight="1" thickTop="1" thickBot="1">
      <c r="A81" s="7" t="s">
        <v>1</v>
      </c>
      <c r="B81" s="8" t="s">
        <v>2</v>
      </c>
      <c r="C81" s="8" t="s">
        <v>3</v>
      </c>
      <c r="D81" s="8" t="s">
        <v>4</v>
      </c>
      <c r="E81" s="9" t="s">
        <v>5</v>
      </c>
      <c r="F81" s="10" t="s">
        <v>6</v>
      </c>
      <c r="G81" s="11" t="s">
        <v>7</v>
      </c>
      <c r="H81" s="11" t="s">
        <v>8</v>
      </c>
      <c r="I81" s="12" t="s">
        <v>9</v>
      </c>
      <c r="J81" s="13"/>
      <c r="K81" s="12" t="s">
        <v>10</v>
      </c>
      <c r="L81" s="14"/>
      <c r="M81" s="13"/>
      <c r="N81" s="12" t="s">
        <v>42</v>
      </c>
      <c r="O81" s="14"/>
      <c r="P81" s="13"/>
      <c r="Q81" s="15" t="s">
        <v>12</v>
      </c>
      <c r="R81" s="16" t="s">
        <v>13</v>
      </c>
      <c r="S81" s="17" t="s">
        <v>14</v>
      </c>
    </row>
    <row r="82" spans="1:19" ht="16.5" customHeight="1" thickTop="1">
      <c r="A82" s="75">
        <v>72</v>
      </c>
      <c r="B82" s="20" t="s">
        <v>231</v>
      </c>
      <c r="C82" s="20" t="s">
        <v>232</v>
      </c>
      <c r="D82" s="22" t="s">
        <v>233</v>
      </c>
      <c r="E82" s="22" t="s">
        <v>234</v>
      </c>
      <c r="F82" s="23">
        <v>1984</v>
      </c>
      <c r="G82" s="32">
        <v>0</v>
      </c>
      <c r="H82" s="32">
        <v>5</v>
      </c>
      <c r="I82" s="25">
        <v>28</v>
      </c>
      <c r="J82" s="26">
        <f t="shared" ref="J82:J95" si="36">IF(I82*0.1&lt;2.5,I82*0.1,2.5)</f>
        <v>2.5</v>
      </c>
      <c r="K82" s="25">
        <v>0</v>
      </c>
      <c r="L82" s="27">
        <f t="shared" ref="L82:L95" si="37">K82*0.5</f>
        <v>0</v>
      </c>
      <c r="M82" s="28">
        <f t="shared" ref="M82:M95" si="38">IF(L82&lt;2.5,L82,2.5)</f>
        <v>0</v>
      </c>
      <c r="N82" s="29">
        <v>283</v>
      </c>
      <c r="O82" s="30">
        <f t="shared" ref="O82:O95" si="39">IF(N82&lt;300,300-N82,N82-300)</f>
        <v>17</v>
      </c>
      <c r="P82" s="31">
        <f t="shared" ref="P82:P95" si="40">IF(O82&lt;50,O82*0.05,2.5)</f>
        <v>0.85000000000000009</v>
      </c>
      <c r="Q82" s="32">
        <f t="shared" ref="Q82:Q95" si="41">G82+H82+J82+M82+P82</f>
        <v>8.35</v>
      </c>
      <c r="R82" s="33">
        <v>1</v>
      </c>
      <c r="S82" s="34" t="s">
        <v>14</v>
      </c>
    </row>
    <row r="83" spans="1:19" ht="16.5" customHeight="1">
      <c r="A83" s="75">
        <v>60</v>
      </c>
      <c r="B83" s="20" t="s">
        <v>235</v>
      </c>
      <c r="C83" s="76" t="s">
        <v>236</v>
      </c>
      <c r="D83" s="22" t="s">
        <v>95</v>
      </c>
      <c r="E83" s="22" t="s">
        <v>237</v>
      </c>
      <c r="F83" s="23">
        <v>1978</v>
      </c>
      <c r="G83" s="45">
        <v>0</v>
      </c>
      <c r="H83" s="45">
        <v>5</v>
      </c>
      <c r="I83" s="38">
        <v>27</v>
      </c>
      <c r="J83" s="39">
        <f t="shared" si="36"/>
        <v>2.5</v>
      </c>
      <c r="K83" s="38">
        <v>0</v>
      </c>
      <c r="L83" s="40">
        <f t="shared" si="37"/>
        <v>0</v>
      </c>
      <c r="M83" s="41">
        <f t="shared" si="38"/>
        <v>0</v>
      </c>
      <c r="N83" s="42">
        <v>265</v>
      </c>
      <c r="O83" s="43">
        <f t="shared" si="39"/>
        <v>35</v>
      </c>
      <c r="P83" s="44">
        <f t="shared" si="40"/>
        <v>1.75</v>
      </c>
      <c r="Q83" s="45">
        <f t="shared" si="41"/>
        <v>9.25</v>
      </c>
      <c r="R83" s="46">
        <v>2</v>
      </c>
      <c r="S83" s="47" t="s">
        <v>14</v>
      </c>
    </row>
    <row r="84" spans="1:19" ht="16.5" customHeight="1">
      <c r="A84" s="36">
        <v>82</v>
      </c>
      <c r="B84" s="20" t="s">
        <v>238</v>
      </c>
      <c r="C84" s="20" t="s">
        <v>239</v>
      </c>
      <c r="D84" s="22" t="s">
        <v>64</v>
      </c>
      <c r="E84" s="22" t="s">
        <v>240</v>
      </c>
      <c r="F84" s="23">
        <v>1984</v>
      </c>
      <c r="G84" s="45">
        <v>5</v>
      </c>
      <c r="H84" s="45">
        <v>15</v>
      </c>
      <c r="I84" s="38">
        <v>5</v>
      </c>
      <c r="J84" s="39">
        <f t="shared" si="36"/>
        <v>0.5</v>
      </c>
      <c r="K84" s="38">
        <v>0</v>
      </c>
      <c r="L84" s="40">
        <f t="shared" si="37"/>
        <v>0</v>
      </c>
      <c r="M84" s="41">
        <f t="shared" si="38"/>
        <v>0</v>
      </c>
      <c r="N84" s="42">
        <v>307</v>
      </c>
      <c r="O84" s="43">
        <f t="shared" si="39"/>
        <v>7</v>
      </c>
      <c r="P84" s="44">
        <f t="shared" si="40"/>
        <v>0.35000000000000003</v>
      </c>
      <c r="Q84" s="45">
        <f t="shared" si="41"/>
        <v>20.85</v>
      </c>
      <c r="R84" s="46">
        <v>3</v>
      </c>
      <c r="S84" s="47" t="s">
        <v>14</v>
      </c>
    </row>
    <row r="85" spans="1:19" ht="16.5" customHeight="1">
      <c r="A85" s="75">
        <v>81</v>
      </c>
      <c r="B85" s="20" t="s">
        <v>241</v>
      </c>
      <c r="C85" s="20" t="s">
        <v>242</v>
      </c>
      <c r="D85" s="22" t="s">
        <v>117</v>
      </c>
      <c r="E85" s="22" t="s">
        <v>243</v>
      </c>
      <c r="F85" s="23">
        <v>1984</v>
      </c>
      <c r="G85" s="45">
        <v>5</v>
      </c>
      <c r="H85" s="45">
        <v>10</v>
      </c>
      <c r="I85" s="38">
        <v>19</v>
      </c>
      <c r="J85" s="39">
        <f t="shared" si="36"/>
        <v>1.9000000000000001</v>
      </c>
      <c r="K85" s="38">
        <v>6</v>
      </c>
      <c r="L85" s="40">
        <f t="shared" si="37"/>
        <v>3</v>
      </c>
      <c r="M85" s="41">
        <f t="shared" si="38"/>
        <v>2.5</v>
      </c>
      <c r="N85" s="42">
        <v>363</v>
      </c>
      <c r="O85" s="43">
        <f t="shared" si="39"/>
        <v>63</v>
      </c>
      <c r="P85" s="44">
        <f t="shared" si="40"/>
        <v>2.5</v>
      </c>
      <c r="Q85" s="45">
        <f t="shared" si="41"/>
        <v>21.9</v>
      </c>
      <c r="R85" s="46">
        <v>4</v>
      </c>
      <c r="S85" s="47" t="s">
        <v>14</v>
      </c>
    </row>
    <row r="86" spans="1:19" ht="16.5" customHeight="1">
      <c r="A86" s="75">
        <v>75</v>
      </c>
      <c r="B86" s="20" t="s">
        <v>244</v>
      </c>
      <c r="C86" s="20" t="s">
        <v>245</v>
      </c>
      <c r="D86" s="22" t="s">
        <v>75</v>
      </c>
      <c r="E86" s="22" t="s">
        <v>246</v>
      </c>
      <c r="F86" s="23">
        <v>1983</v>
      </c>
      <c r="G86" s="95">
        <v>25</v>
      </c>
      <c r="H86" s="96">
        <v>10</v>
      </c>
      <c r="I86" s="38">
        <v>4</v>
      </c>
      <c r="J86" s="39">
        <f t="shared" si="36"/>
        <v>0.4</v>
      </c>
      <c r="K86" s="38">
        <v>10</v>
      </c>
      <c r="L86" s="40">
        <f t="shared" si="37"/>
        <v>5</v>
      </c>
      <c r="M86" s="41">
        <f t="shared" si="38"/>
        <v>2.5</v>
      </c>
      <c r="N86" s="42">
        <v>363</v>
      </c>
      <c r="O86" s="43">
        <f t="shared" si="39"/>
        <v>63</v>
      </c>
      <c r="P86" s="44">
        <f t="shared" si="40"/>
        <v>2.5</v>
      </c>
      <c r="Q86" s="45">
        <f t="shared" si="41"/>
        <v>40.4</v>
      </c>
      <c r="R86" s="46">
        <v>5</v>
      </c>
      <c r="S86" s="47" t="s">
        <v>14</v>
      </c>
    </row>
    <row r="87" spans="1:19" ht="16.5" customHeight="1">
      <c r="A87" s="75">
        <v>74</v>
      </c>
      <c r="B87" s="20" t="s">
        <v>247</v>
      </c>
      <c r="C87" s="20" t="s">
        <v>248</v>
      </c>
      <c r="D87" s="22" t="s">
        <v>95</v>
      </c>
      <c r="E87" s="22" t="s">
        <v>249</v>
      </c>
      <c r="F87" s="23">
        <v>1976</v>
      </c>
      <c r="G87" s="95">
        <v>15</v>
      </c>
      <c r="H87" s="96">
        <v>25</v>
      </c>
      <c r="I87" s="38">
        <v>155</v>
      </c>
      <c r="J87" s="39">
        <f t="shared" si="36"/>
        <v>2.5</v>
      </c>
      <c r="K87" s="38">
        <v>0</v>
      </c>
      <c r="L87" s="40">
        <f t="shared" si="37"/>
        <v>0</v>
      </c>
      <c r="M87" s="41">
        <f t="shared" si="38"/>
        <v>0</v>
      </c>
      <c r="N87" s="42">
        <v>281</v>
      </c>
      <c r="O87" s="43">
        <f t="shared" si="39"/>
        <v>19</v>
      </c>
      <c r="P87" s="44">
        <f t="shared" si="40"/>
        <v>0.95000000000000007</v>
      </c>
      <c r="Q87" s="45">
        <f t="shared" si="41"/>
        <v>43.45</v>
      </c>
      <c r="R87" s="46">
        <v>6</v>
      </c>
      <c r="S87" s="47"/>
    </row>
    <row r="88" spans="1:19" ht="16.5" customHeight="1">
      <c r="A88" s="75">
        <v>70</v>
      </c>
      <c r="B88" s="20" t="s">
        <v>250</v>
      </c>
      <c r="C88" s="20" t="s">
        <v>251</v>
      </c>
      <c r="D88" s="22" t="s">
        <v>35</v>
      </c>
      <c r="E88" s="22" t="s">
        <v>252</v>
      </c>
      <c r="F88" s="23">
        <v>1987</v>
      </c>
      <c r="G88" s="95">
        <v>15</v>
      </c>
      <c r="H88" s="96">
        <v>25</v>
      </c>
      <c r="I88" s="38">
        <v>44</v>
      </c>
      <c r="J88" s="39">
        <f t="shared" si="36"/>
        <v>2.5</v>
      </c>
      <c r="K88" s="38">
        <v>0</v>
      </c>
      <c r="L88" s="40">
        <f t="shared" si="37"/>
        <v>0</v>
      </c>
      <c r="M88" s="41">
        <f t="shared" si="38"/>
        <v>0</v>
      </c>
      <c r="N88" s="42">
        <v>351</v>
      </c>
      <c r="O88" s="43">
        <f t="shared" si="39"/>
        <v>51</v>
      </c>
      <c r="P88" s="44">
        <f t="shared" si="40"/>
        <v>2.5</v>
      </c>
      <c r="Q88" s="45">
        <f t="shared" si="41"/>
        <v>45</v>
      </c>
      <c r="R88" s="46">
        <v>7</v>
      </c>
      <c r="S88" s="47"/>
    </row>
    <row r="89" spans="1:19" ht="16.5" customHeight="1">
      <c r="A89" s="75">
        <v>80</v>
      </c>
      <c r="B89" s="20" t="s">
        <v>253</v>
      </c>
      <c r="C89" s="20" t="s">
        <v>254</v>
      </c>
      <c r="D89" s="22" t="s">
        <v>95</v>
      </c>
      <c r="E89" s="22" t="s">
        <v>255</v>
      </c>
      <c r="F89" s="23">
        <v>1987</v>
      </c>
      <c r="G89" s="95">
        <v>25</v>
      </c>
      <c r="H89" s="96">
        <v>25</v>
      </c>
      <c r="I89" s="38">
        <v>30</v>
      </c>
      <c r="J89" s="39">
        <f t="shared" si="36"/>
        <v>2.5</v>
      </c>
      <c r="K89" s="38">
        <v>0</v>
      </c>
      <c r="L89" s="40">
        <f t="shared" si="37"/>
        <v>0</v>
      </c>
      <c r="M89" s="41">
        <f t="shared" si="38"/>
        <v>0</v>
      </c>
      <c r="N89" s="42">
        <v>312</v>
      </c>
      <c r="O89" s="43">
        <f t="shared" si="39"/>
        <v>12</v>
      </c>
      <c r="P89" s="44">
        <f t="shared" si="40"/>
        <v>0.60000000000000009</v>
      </c>
      <c r="Q89" s="45">
        <f t="shared" si="41"/>
        <v>53.1</v>
      </c>
      <c r="R89" s="46">
        <v>8</v>
      </c>
      <c r="S89" s="47"/>
    </row>
    <row r="90" spans="1:19" ht="16.5" customHeight="1">
      <c r="A90" s="75">
        <v>73</v>
      </c>
      <c r="B90" s="20" t="s">
        <v>256</v>
      </c>
      <c r="C90" s="20" t="s">
        <v>257</v>
      </c>
      <c r="D90" s="22" t="s">
        <v>21</v>
      </c>
      <c r="E90" s="22" t="s">
        <v>258</v>
      </c>
      <c r="F90" s="23">
        <v>1979</v>
      </c>
      <c r="G90" s="95">
        <v>30</v>
      </c>
      <c r="H90" s="96">
        <v>20</v>
      </c>
      <c r="I90" s="38">
        <v>65</v>
      </c>
      <c r="J90" s="39">
        <f t="shared" si="36"/>
        <v>2.5</v>
      </c>
      <c r="K90" s="38">
        <v>0</v>
      </c>
      <c r="L90" s="40">
        <f t="shared" si="37"/>
        <v>0</v>
      </c>
      <c r="M90" s="41">
        <f t="shared" si="38"/>
        <v>0</v>
      </c>
      <c r="N90" s="42">
        <v>399</v>
      </c>
      <c r="O90" s="43">
        <f t="shared" si="39"/>
        <v>99</v>
      </c>
      <c r="P90" s="44">
        <f t="shared" si="40"/>
        <v>2.5</v>
      </c>
      <c r="Q90" s="45">
        <f t="shared" si="41"/>
        <v>55</v>
      </c>
      <c r="R90" s="46">
        <v>9</v>
      </c>
      <c r="S90" s="47"/>
    </row>
    <row r="91" spans="1:19" ht="16.5" customHeight="1">
      <c r="A91" s="75">
        <v>71</v>
      </c>
      <c r="B91" s="20" t="s">
        <v>259</v>
      </c>
      <c r="C91" s="20" t="s">
        <v>260</v>
      </c>
      <c r="D91" s="22" t="s">
        <v>75</v>
      </c>
      <c r="E91" s="22" t="s">
        <v>261</v>
      </c>
      <c r="F91" s="23">
        <v>1979</v>
      </c>
      <c r="G91" s="95">
        <v>50</v>
      </c>
      <c r="H91" s="96">
        <v>20</v>
      </c>
      <c r="I91" s="38">
        <v>5</v>
      </c>
      <c r="J91" s="39">
        <f t="shared" si="36"/>
        <v>0.5</v>
      </c>
      <c r="K91" s="38">
        <v>5</v>
      </c>
      <c r="L91" s="40">
        <f t="shared" si="37"/>
        <v>2.5</v>
      </c>
      <c r="M91" s="41">
        <f t="shared" si="38"/>
        <v>2.5</v>
      </c>
      <c r="N91" s="42">
        <v>316</v>
      </c>
      <c r="O91" s="43">
        <f t="shared" si="39"/>
        <v>16</v>
      </c>
      <c r="P91" s="44">
        <f t="shared" si="40"/>
        <v>0.8</v>
      </c>
      <c r="Q91" s="45">
        <f t="shared" si="41"/>
        <v>73.8</v>
      </c>
      <c r="R91" s="46">
        <v>10</v>
      </c>
      <c r="S91" s="47"/>
    </row>
    <row r="92" spans="1:19" ht="16.5" customHeight="1">
      <c r="A92" s="75">
        <v>77</v>
      </c>
      <c r="B92" s="20" t="s">
        <v>262</v>
      </c>
      <c r="C92" s="20" t="s">
        <v>263</v>
      </c>
      <c r="D92" s="22" t="s">
        <v>264</v>
      </c>
      <c r="E92" s="22" t="s">
        <v>117</v>
      </c>
      <c r="F92" s="23">
        <v>1984</v>
      </c>
      <c r="G92" s="95">
        <v>65</v>
      </c>
      <c r="H92" s="96">
        <v>35</v>
      </c>
      <c r="I92" s="38">
        <v>24</v>
      </c>
      <c r="J92" s="39">
        <f t="shared" si="36"/>
        <v>2.4000000000000004</v>
      </c>
      <c r="K92" s="38">
        <v>100</v>
      </c>
      <c r="L92" s="40">
        <f t="shared" si="37"/>
        <v>50</v>
      </c>
      <c r="M92" s="41">
        <f t="shared" si="38"/>
        <v>2.5</v>
      </c>
      <c r="N92" s="42">
        <v>339</v>
      </c>
      <c r="O92" s="43">
        <f t="shared" si="39"/>
        <v>39</v>
      </c>
      <c r="P92" s="44">
        <f t="shared" si="40"/>
        <v>1.9500000000000002</v>
      </c>
      <c r="Q92" s="45">
        <f t="shared" si="41"/>
        <v>106.85000000000001</v>
      </c>
      <c r="R92" s="46">
        <v>11</v>
      </c>
      <c r="S92" s="47"/>
    </row>
    <row r="93" spans="1:19" ht="16.5" customHeight="1">
      <c r="A93" s="75">
        <v>76</v>
      </c>
      <c r="B93" s="20" t="s">
        <v>265</v>
      </c>
      <c r="C93" s="20" t="s">
        <v>266</v>
      </c>
      <c r="D93" s="22" t="s">
        <v>25</v>
      </c>
      <c r="E93" s="22" t="s">
        <v>267</v>
      </c>
      <c r="F93" s="23">
        <v>1987</v>
      </c>
      <c r="G93" s="95">
        <v>55</v>
      </c>
      <c r="H93" s="96">
        <v>65</v>
      </c>
      <c r="I93" s="38">
        <v>24</v>
      </c>
      <c r="J93" s="39">
        <f t="shared" si="36"/>
        <v>2.4000000000000004</v>
      </c>
      <c r="K93" s="38">
        <v>0</v>
      </c>
      <c r="L93" s="40">
        <f t="shared" si="37"/>
        <v>0</v>
      </c>
      <c r="M93" s="41">
        <f t="shared" si="38"/>
        <v>0</v>
      </c>
      <c r="N93" s="42">
        <v>301</v>
      </c>
      <c r="O93" s="43">
        <f t="shared" si="39"/>
        <v>1</v>
      </c>
      <c r="P93" s="44">
        <f t="shared" si="40"/>
        <v>0.05</v>
      </c>
      <c r="Q93" s="45">
        <f t="shared" si="41"/>
        <v>122.45</v>
      </c>
      <c r="R93" s="46">
        <v>12</v>
      </c>
      <c r="S93" s="47"/>
    </row>
    <row r="94" spans="1:19" ht="16.5" customHeight="1">
      <c r="A94" s="75">
        <v>78</v>
      </c>
      <c r="B94" s="20" t="s">
        <v>268</v>
      </c>
      <c r="C94" s="20" t="s">
        <v>269</v>
      </c>
      <c r="D94" s="22" t="s">
        <v>79</v>
      </c>
      <c r="E94" s="22" t="s">
        <v>270</v>
      </c>
      <c r="F94" s="23">
        <v>1976</v>
      </c>
      <c r="G94" s="95">
        <v>135</v>
      </c>
      <c r="H94" s="96">
        <v>200</v>
      </c>
      <c r="I94" s="38">
        <v>78</v>
      </c>
      <c r="J94" s="39">
        <f t="shared" si="36"/>
        <v>2.5</v>
      </c>
      <c r="K94" s="38">
        <v>27</v>
      </c>
      <c r="L94" s="40">
        <f t="shared" si="37"/>
        <v>13.5</v>
      </c>
      <c r="M94" s="41">
        <f t="shared" si="38"/>
        <v>2.5</v>
      </c>
      <c r="N94" s="42"/>
      <c r="O94" s="43">
        <f t="shared" si="39"/>
        <v>300</v>
      </c>
      <c r="P94" s="44">
        <f t="shared" si="40"/>
        <v>2.5</v>
      </c>
      <c r="Q94" s="45">
        <f t="shared" si="41"/>
        <v>342.5</v>
      </c>
      <c r="R94" s="46">
        <v>13</v>
      </c>
      <c r="S94" s="47"/>
    </row>
    <row r="95" spans="1:19" ht="16.5" customHeight="1" thickBot="1">
      <c r="A95" s="80">
        <v>79</v>
      </c>
      <c r="B95" s="49" t="s">
        <v>271</v>
      </c>
      <c r="C95" s="49" t="s">
        <v>272</v>
      </c>
      <c r="D95" s="50" t="s">
        <v>35</v>
      </c>
      <c r="E95" s="50" t="s">
        <v>273</v>
      </c>
      <c r="F95" s="51">
        <v>1978</v>
      </c>
      <c r="G95" s="99">
        <v>135</v>
      </c>
      <c r="H95" s="100">
        <v>200</v>
      </c>
      <c r="I95" s="53">
        <v>26</v>
      </c>
      <c r="J95" s="54">
        <f t="shared" si="36"/>
        <v>2.5</v>
      </c>
      <c r="K95" s="53">
        <v>27</v>
      </c>
      <c r="L95" s="55">
        <f t="shared" si="37"/>
        <v>13.5</v>
      </c>
      <c r="M95" s="56">
        <f t="shared" si="38"/>
        <v>2.5</v>
      </c>
      <c r="N95" s="57"/>
      <c r="O95" s="58">
        <f t="shared" si="39"/>
        <v>300</v>
      </c>
      <c r="P95" s="59">
        <f t="shared" si="40"/>
        <v>2.5</v>
      </c>
      <c r="Q95" s="52">
        <f t="shared" si="41"/>
        <v>342.5</v>
      </c>
      <c r="R95" s="60">
        <v>14</v>
      </c>
      <c r="S95" s="60"/>
    </row>
    <row r="96" spans="1:19" ht="9.75" thickTop="1"/>
  </sheetData>
  <mergeCells count="24">
    <mergeCell ref="I71:J71"/>
    <mergeCell ref="K71:M71"/>
    <mergeCell ref="N71:P71"/>
    <mergeCell ref="I81:J81"/>
    <mergeCell ref="K81:M81"/>
    <mergeCell ref="N81:P81"/>
    <mergeCell ref="I45:J45"/>
    <mergeCell ref="K45:M45"/>
    <mergeCell ref="N45:P45"/>
    <mergeCell ref="I59:J59"/>
    <mergeCell ref="K59:M59"/>
    <mergeCell ref="N59:P59"/>
    <mergeCell ref="I19:J19"/>
    <mergeCell ref="K19:M19"/>
    <mergeCell ref="N19:P19"/>
    <mergeCell ref="I28:J28"/>
    <mergeCell ref="K28:M28"/>
    <mergeCell ref="N28:P28"/>
    <mergeCell ref="I2:J2"/>
    <mergeCell ref="K2:M2"/>
    <mergeCell ref="N2:P2"/>
    <mergeCell ref="I12:J12"/>
    <mergeCell ref="K12:M12"/>
    <mergeCell ref="N12:P12"/>
  </mergeCells>
  <printOptions horizontalCentered="1"/>
  <pageMargins left="3.937007874015748E-2" right="3.937007874015748E-2" top="0.74803149606299213" bottom="0.19685039370078741" header="0.11811023622047245" footer="0.31496062992125984"/>
  <pageSetup paperSize="9" orientation="landscape" horizontalDpi="4294967294" verticalDpi="360" r:id="rId1"/>
  <headerFooter>
    <oddHeader>&amp;C&amp;"-,Fett"&amp;12Solingen Classic Endergebnis 2018</oddHeader>
  </headerFooter>
  <rowBreaks count="3" manualBreakCount="3">
    <brk id="26" max="16383" man="1"/>
    <brk id="43" max="16383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Auswertung</vt:lpstr>
      <vt:lpstr>Auswertung!Druckbereich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Mattes</dc:creator>
  <cp:lastModifiedBy>Mattes</cp:lastModifiedBy>
  <dcterms:created xsi:type="dcterms:W3CDTF">2018-05-26T20:24:16Z</dcterms:created>
  <dcterms:modified xsi:type="dcterms:W3CDTF">2018-05-26T20:24:56Z</dcterms:modified>
</cp:coreProperties>
</file>